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загальна оцінка" sheetId="1" r:id="rId1"/>
    <sheet name="загальна оцінка рейтинг" sheetId="5" r:id="rId2"/>
    <sheet name="Лист2" sheetId="2" r:id="rId3"/>
    <sheet name="Лист3" sheetId="3" r:id="rId4"/>
  </sheets>
  <definedNames>
    <definedName name="_xlnm._FilterDatabase" localSheetId="0" hidden="1">'загальна оцінка'!$A$2:$AD$276</definedName>
    <definedName name="_xlnm._FilterDatabase" localSheetId="1" hidden="1">'загальна оцінка рейтинг'!$A$2:$AD$277</definedName>
    <definedName name="_xlnm._FilterDatabase" localSheetId="2" hidden="1">Лист2!$F$1:$F$275</definedName>
  </definedNames>
  <calcPr calcId="124519"/>
</workbook>
</file>

<file path=xl/calcChain.xml><?xml version="1.0" encoding="utf-8"?>
<calcChain xmlns="http://schemas.openxmlformats.org/spreadsheetml/2006/main">
  <c r="E86" i="5"/>
  <c r="G277"/>
  <c r="F277"/>
  <c r="E277"/>
  <c r="Z276"/>
  <c r="AD276" s="1"/>
  <c r="G275"/>
  <c r="F275"/>
  <c r="E275"/>
  <c r="Z274"/>
  <c r="AD274" s="1"/>
  <c r="G273"/>
  <c r="F273"/>
  <c r="E273"/>
  <c r="Z272"/>
  <c r="AD272" s="1"/>
  <c r="G261"/>
  <c r="F261"/>
  <c r="E261"/>
  <c r="Z260"/>
  <c r="AD260" s="1"/>
  <c r="G245"/>
  <c r="F245"/>
  <c r="E245"/>
  <c r="Z244"/>
  <c r="AD244" s="1"/>
  <c r="G267"/>
  <c r="F267"/>
  <c r="E267"/>
  <c r="Z266"/>
  <c r="AD266" s="1"/>
  <c r="G271"/>
  <c r="F271"/>
  <c r="E271"/>
  <c r="Z270"/>
  <c r="AD270" s="1"/>
  <c r="G269"/>
  <c r="F269"/>
  <c r="E269"/>
  <c r="Z268"/>
  <c r="AD268" s="1"/>
  <c r="G265"/>
  <c r="F265"/>
  <c r="E265"/>
  <c r="Z264"/>
  <c r="AD264" s="1"/>
  <c r="G259"/>
  <c r="F259"/>
  <c r="E259"/>
  <c r="Z258"/>
  <c r="AD258" s="1"/>
  <c r="G263"/>
  <c r="F263"/>
  <c r="E263"/>
  <c r="Z262"/>
  <c r="AD262" s="1"/>
  <c r="G240"/>
  <c r="F240"/>
  <c r="E240"/>
  <c r="Z239"/>
  <c r="AD239" s="1"/>
  <c r="G181"/>
  <c r="F181"/>
  <c r="E181"/>
  <c r="Z180"/>
  <c r="AD180" s="1"/>
  <c r="G215"/>
  <c r="F215"/>
  <c r="E215"/>
  <c r="Z214"/>
  <c r="AD214" s="1"/>
  <c r="G213"/>
  <c r="F213"/>
  <c r="E213"/>
  <c r="Z212"/>
  <c r="AD212" s="1"/>
  <c r="G231"/>
  <c r="F231"/>
  <c r="E231"/>
  <c r="Z230"/>
  <c r="AD230" s="1"/>
  <c r="G211"/>
  <c r="F211"/>
  <c r="E211"/>
  <c r="Z210"/>
  <c r="AD210" s="1"/>
  <c r="G257"/>
  <c r="F257"/>
  <c r="E257"/>
  <c r="Z256"/>
  <c r="AD256" s="1"/>
  <c r="G233"/>
  <c r="F233"/>
  <c r="E233"/>
  <c r="Z232"/>
  <c r="AD232" s="1"/>
  <c r="G229"/>
  <c r="F229"/>
  <c r="E229"/>
  <c r="Z228"/>
  <c r="AD228" s="1"/>
  <c r="G227"/>
  <c r="F227"/>
  <c r="E227"/>
  <c r="Z226"/>
  <c r="AD226" s="1"/>
  <c r="G195"/>
  <c r="F195"/>
  <c r="E195"/>
  <c r="Z193"/>
  <c r="AD193" s="1"/>
  <c r="G255"/>
  <c r="F255"/>
  <c r="E255"/>
  <c r="Z254"/>
  <c r="AD254" s="1"/>
  <c r="G209"/>
  <c r="F209"/>
  <c r="E209"/>
  <c r="Z208"/>
  <c r="AD208" s="1"/>
  <c r="G253"/>
  <c r="F253"/>
  <c r="E253"/>
  <c r="Z252"/>
  <c r="AD252" s="1"/>
  <c r="G179"/>
  <c r="F179"/>
  <c r="E179"/>
  <c r="Z178"/>
  <c r="AD178" s="1"/>
  <c r="G251"/>
  <c r="F251"/>
  <c r="E251"/>
  <c r="Z250"/>
  <c r="AD250" s="1"/>
  <c r="G225"/>
  <c r="F225"/>
  <c r="E225"/>
  <c r="Z224"/>
  <c r="AD224" s="1"/>
  <c r="G223"/>
  <c r="F223"/>
  <c r="E223"/>
  <c r="Z222"/>
  <c r="AD222" s="1"/>
  <c r="G192"/>
  <c r="F192"/>
  <c r="E192"/>
  <c r="Z190"/>
  <c r="AD190" s="1"/>
  <c r="G221"/>
  <c r="F221"/>
  <c r="E221"/>
  <c r="Z220"/>
  <c r="AD220" s="1"/>
  <c r="G207"/>
  <c r="F207"/>
  <c r="E207"/>
  <c r="Z206"/>
  <c r="AD206" s="1"/>
  <c r="G219"/>
  <c r="F219"/>
  <c r="E219"/>
  <c r="Z218"/>
  <c r="AD218" s="1"/>
  <c r="G205"/>
  <c r="F205"/>
  <c r="E205"/>
  <c r="Z204"/>
  <c r="AD204" s="1"/>
  <c r="G169"/>
  <c r="F169"/>
  <c r="E169"/>
  <c r="Z167"/>
  <c r="AD167" s="1"/>
  <c r="G173"/>
  <c r="F173"/>
  <c r="E173"/>
  <c r="Z172"/>
  <c r="AD172" s="1"/>
  <c r="G177"/>
  <c r="F177"/>
  <c r="E177"/>
  <c r="Z176"/>
  <c r="AD176" s="1"/>
  <c r="G166"/>
  <c r="F166"/>
  <c r="E166"/>
  <c r="Z165"/>
  <c r="AD165" s="1"/>
  <c r="G249"/>
  <c r="F249"/>
  <c r="E249"/>
  <c r="Z248"/>
  <c r="AD248" s="1"/>
  <c r="G217"/>
  <c r="F217"/>
  <c r="E217"/>
  <c r="Z216"/>
  <c r="AD216" s="1"/>
  <c r="G203"/>
  <c r="F203"/>
  <c r="E203"/>
  <c r="Z202"/>
  <c r="AD202" s="1"/>
  <c r="G197"/>
  <c r="F197"/>
  <c r="E197"/>
  <c r="Z196"/>
  <c r="AD196" s="1"/>
  <c r="G175"/>
  <c r="F175"/>
  <c r="E175"/>
  <c r="Z174"/>
  <c r="AD174" s="1"/>
  <c r="G189"/>
  <c r="F189"/>
  <c r="E189"/>
  <c r="Z188"/>
  <c r="AD188" s="1"/>
  <c r="G243"/>
  <c r="F243"/>
  <c r="E243"/>
  <c r="Z241"/>
  <c r="AD241" s="1"/>
  <c r="G201"/>
  <c r="F201"/>
  <c r="E201"/>
  <c r="Z200"/>
  <c r="AD200" s="1"/>
  <c r="G199"/>
  <c r="F199"/>
  <c r="E199"/>
  <c r="Z198"/>
  <c r="AD198" s="1"/>
  <c r="G187"/>
  <c r="F187"/>
  <c r="E187"/>
  <c r="Z186"/>
  <c r="AD186" s="1"/>
  <c r="G235"/>
  <c r="F235"/>
  <c r="E235"/>
  <c r="Z234"/>
  <c r="AD234" s="1"/>
  <c r="G185"/>
  <c r="F185"/>
  <c r="E185"/>
  <c r="Z184"/>
  <c r="AD184" s="1"/>
  <c r="G183"/>
  <c r="F183"/>
  <c r="E183"/>
  <c r="Z182"/>
  <c r="AD182" s="1"/>
  <c r="G238"/>
  <c r="F238"/>
  <c r="E238"/>
  <c r="Z236"/>
  <c r="AD236" s="1"/>
  <c r="G247"/>
  <c r="F247"/>
  <c r="E247"/>
  <c r="Z246"/>
  <c r="AD246" s="1"/>
  <c r="G79"/>
  <c r="F79"/>
  <c r="E79"/>
  <c r="Z78"/>
  <c r="AD78" s="1"/>
  <c r="G90"/>
  <c r="F90"/>
  <c r="E90"/>
  <c r="Z89"/>
  <c r="AD89" s="1"/>
  <c r="G120"/>
  <c r="F120"/>
  <c r="E120"/>
  <c r="Z119"/>
  <c r="AD119" s="1"/>
  <c r="G138"/>
  <c r="F138"/>
  <c r="E138"/>
  <c r="Z137"/>
  <c r="AD137" s="1"/>
  <c r="G75"/>
  <c r="F75"/>
  <c r="E75"/>
  <c r="Z74"/>
  <c r="AD74" s="1"/>
  <c r="G96"/>
  <c r="F96"/>
  <c r="E96"/>
  <c r="Z95"/>
  <c r="AD95" s="1"/>
  <c r="G156"/>
  <c r="F156"/>
  <c r="E156"/>
  <c r="Z155"/>
  <c r="AD155" s="1"/>
  <c r="G154"/>
  <c r="F154"/>
  <c r="E154"/>
  <c r="Z153"/>
  <c r="AD153" s="1"/>
  <c r="G92"/>
  <c r="F92"/>
  <c r="E92"/>
  <c r="Z91"/>
  <c r="AD91" s="1"/>
  <c r="G152"/>
  <c r="F152"/>
  <c r="E152"/>
  <c r="Z151"/>
  <c r="AD151" s="1"/>
  <c r="G112"/>
  <c r="F112"/>
  <c r="E112"/>
  <c r="Z111"/>
  <c r="AD111" s="1"/>
  <c r="G162"/>
  <c r="F162"/>
  <c r="E162"/>
  <c r="Z161"/>
  <c r="AD161" s="1"/>
  <c r="G71"/>
  <c r="F71"/>
  <c r="E71"/>
  <c r="Z70"/>
  <c r="AD70" s="1"/>
  <c r="G150"/>
  <c r="F150"/>
  <c r="E150"/>
  <c r="Z149"/>
  <c r="AD149" s="1"/>
  <c r="G136"/>
  <c r="F136"/>
  <c r="E136"/>
  <c r="Z135"/>
  <c r="AD135" s="1"/>
  <c r="G118"/>
  <c r="F118"/>
  <c r="E118"/>
  <c r="Z117"/>
  <c r="AD117" s="1"/>
  <c r="G134"/>
  <c r="F134"/>
  <c r="E134"/>
  <c r="Z133"/>
  <c r="AD133" s="1"/>
  <c r="G142"/>
  <c r="F142"/>
  <c r="E142"/>
  <c r="Z141"/>
  <c r="AD141" s="1"/>
  <c r="G148"/>
  <c r="F148"/>
  <c r="E148"/>
  <c r="Z147"/>
  <c r="AD147" s="1"/>
  <c r="G140"/>
  <c r="F140"/>
  <c r="E140"/>
  <c r="Z139"/>
  <c r="AD139" s="1"/>
  <c r="G146"/>
  <c r="F146"/>
  <c r="E146"/>
  <c r="Z145"/>
  <c r="AD145" s="1"/>
  <c r="G126"/>
  <c r="F126"/>
  <c r="E126"/>
  <c r="Z125"/>
  <c r="AD125" s="1"/>
  <c r="G69"/>
  <c r="F69"/>
  <c r="E69"/>
  <c r="Z68"/>
  <c r="AD68" s="1"/>
  <c r="G132"/>
  <c r="F132"/>
  <c r="E132"/>
  <c r="Z131"/>
  <c r="AD131" s="1"/>
  <c r="G94"/>
  <c r="F94"/>
  <c r="E94"/>
  <c r="Z93"/>
  <c r="AD93" s="1"/>
  <c r="G164"/>
  <c r="F164"/>
  <c r="E164"/>
  <c r="Z163"/>
  <c r="AD163" s="1"/>
  <c r="G171"/>
  <c r="F171"/>
  <c r="E171"/>
  <c r="Z170"/>
  <c r="AD170" s="1"/>
  <c r="G116"/>
  <c r="F116"/>
  <c r="E116"/>
  <c r="Z115"/>
  <c r="AD115" s="1"/>
  <c r="G128"/>
  <c r="F128"/>
  <c r="E128"/>
  <c r="Z127"/>
  <c r="AD127" s="1"/>
  <c r="G110"/>
  <c r="F110"/>
  <c r="E110"/>
  <c r="Z109"/>
  <c r="AD109" s="1"/>
  <c r="G108"/>
  <c r="F108"/>
  <c r="E108"/>
  <c r="Z107"/>
  <c r="AD107" s="1"/>
  <c r="G124"/>
  <c r="F124"/>
  <c r="E124"/>
  <c r="Z123"/>
  <c r="AD123" s="1"/>
  <c r="G106"/>
  <c r="F106"/>
  <c r="E106"/>
  <c r="Z105"/>
  <c r="AD105" s="1"/>
  <c r="G77"/>
  <c r="F77"/>
  <c r="E77"/>
  <c r="Z76"/>
  <c r="AD76" s="1"/>
  <c r="G144"/>
  <c r="F144"/>
  <c r="E144"/>
  <c r="Z143"/>
  <c r="AD143" s="1"/>
  <c r="G88"/>
  <c r="F88"/>
  <c r="E88"/>
  <c r="Z87"/>
  <c r="AD87" s="1"/>
  <c r="G160"/>
  <c r="F160"/>
  <c r="E160"/>
  <c r="Z159"/>
  <c r="AD159" s="1"/>
  <c r="G130"/>
  <c r="F130"/>
  <c r="E130"/>
  <c r="Z129"/>
  <c r="AD129" s="1"/>
  <c r="G158"/>
  <c r="F158"/>
  <c r="E158"/>
  <c r="Z157"/>
  <c r="AD157" s="1"/>
  <c r="G85"/>
  <c r="F85"/>
  <c r="E85"/>
  <c r="Z84"/>
  <c r="AD84" s="1"/>
  <c r="G114"/>
  <c r="F114"/>
  <c r="E114"/>
  <c r="Z113"/>
  <c r="AD113" s="1"/>
  <c r="G104"/>
  <c r="F104"/>
  <c r="E104"/>
  <c r="Z103"/>
  <c r="AD103" s="1"/>
  <c r="G83"/>
  <c r="F83"/>
  <c r="E83"/>
  <c r="Z82"/>
  <c r="AD82" s="1"/>
  <c r="G122"/>
  <c r="F122"/>
  <c r="E122"/>
  <c r="Z121"/>
  <c r="AD121" s="1"/>
  <c r="G73"/>
  <c r="F73"/>
  <c r="E73"/>
  <c r="Z72"/>
  <c r="AD72" s="1"/>
  <c r="G102"/>
  <c r="F102"/>
  <c r="E102"/>
  <c r="Z101"/>
  <c r="AD101" s="1"/>
  <c r="G81"/>
  <c r="F81"/>
  <c r="E81"/>
  <c r="Z80"/>
  <c r="AD80" s="1"/>
  <c r="G100"/>
  <c r="F100"/>
  <c r="E100"/>
  <c r="Z99"/>
  <c r="AD99" s="1"/>
  <c r="G98"/>
  <c r="F98"/>
  <c r="E98"/>
  <c r="Z97"/>
  <c r="AD97" s="1"/>
  <c r="G67"/>
  <c r="F67"/>
  <c r="E67"/>
  <c r="Z66"/>
  <c r="AD66" s="1"/>
  <c r="G41"/>
  <c r="F41"/>
  <c r="E41"/>
  <c r="Z40"/>
  <c r="AD40" s="1"/>
  <c r="G21"/>
  <c r="F21"/>
  <c r="E21"/>
  <c r="Z20"/>
  <c r="AD20" s="1"/>
  <c r="G65"/>
  <c r="F65"/>
  <c r="E65"/>
  <c r="Z64"/>
  <c r="AD64" s="1"/>
  <c r="G37"/>
  <c r="F37"/>
  <c r="E37"/>
  <c r="Z36"/>
  <c r="AD36" s="1"/>
  <c r="G63"/>
  <c r="F63"/>
  <c r="E63"/>
  <c r="Z62"/>
  <c r="AD62" s="1"/>
  <c r="G61"/>
  <c r="F61"/>
  <c r="E61"/>
  <c r="Z60"/>
  <c r="AD60" s="1"/>
  <c r="G59"/>
  <c r="F59"/>
  <c r="E59"/>
  <c r="Z58"/>
  <c r="AD58" s="1"/>
  <c r="G29"/>
  <c r="F29"/>
  <c r="E29"/>
  <c r="Z28"/>
  <c r="AD28" s="1"/>
  <c r="G57"/>
  <c r="F57"/>
  <c r="E57"/>
  <c r="Z56"/>
  <c r="AD56" s="1"/>
  <c r="G47"/>
  <c r="F47"/>
  <c r="E47"/>
  <c r="Z46"/>
  <c r="AD46" s="1"/>
  <c r="G35"/>
  <c r="F35"/>
  <c r="E35"/>
  <c r="Z34"/>
  <c r="AD34" s="1"/>
  <c r="G53"/>
  <c r="F53"/>
  <c r="E53"/>
  <c r="Z52"/>
  <c r="AD52" s="1"/>
  <c r="G51"/>
  <c r="F51"/>
  <c r="E51"/>
  <c r="Z50"/>
  <c r="AD50" s="1"/>
  <c r="G45"/>
  <c r="F45"/>
  <c r="E45"/>
  <c r="Z44"/>
  <c r="AD44" s="1"/>
  <c r="G27"/>
  <c r="F27"/>
  <c r="E27"/>
  <c r="Z26"/>
  <c r="AD26" s="1"/>
  <c r="G39"/>
  <c r="F39"/>
  <c r="E39"/>
  <c r="Z38"/>
  <c r="AD38" s="1"/>
  <c r="G55"/>
  <c r="F55"/>
  <c r="E55"/>
  <c r="Z54"/>
  <c r="AD54" s="1"/>
  <c r="G43"/>
  <c r="F43"/>
  <c r="E43"/>
  <c r="Z42"/>
  <c r="AD42" s="1"/>
  <c r="G49"/>
  <c r="F49"/>
  <c r="E49"/>
  <c r="Z48"/>
  <c r="AD48" s="1"/>
  <c r="G23"/>
  <c r="F23"/>
  <c r="E23"/>
  <c r="Z22"/>
  <c r="AD22" s="1"/>
  <c r="G25"/>
  <c r="F25"/>
  <c r="E25"/>
  <c r="Z24"/>
  <c r="AD24" s="1"/>
  <c r="G31"/>
  <c r="F31"/>
  <c r="E31"/>
  <c r="Z30"/>
  <c r="AD30" s="1"/>
  <c r="G33"/>
  <c r="F33"/>
  <c r="E33"/>
  <c r="Z32"/>
  <c r="AD32" s="1"/>
  <c r="G19"/>
  <c r="F19"/>
  <c r="E19"/>
  <c r="Z18"/>
  <c r="AD18" s="1"/>
  <c r="G13"/>
  <c r="F13"/>
  <c r="E13"/>
  <c r="Z12"/>
  <c r="AD12" s="1"/>
  <c r="G17"/>
  <c r="F17"/>
  <c r="E17"/>
  <c r="Z16"/>
  <c r="AD16" s="1"/>
  <c r="G11"/>
  <c r="F11"/>
  <c r="E11"/>
  <c r="Z10"/>
  <c r="AD10" s="1"/>
  <c r="G9"/>
  <c r="F9"/>
  <c r="E9"/>
  <c r="Z8"/>
  <c r="AD8" s="1"/>
  <c r="G5"/>
  <c r="F5"/>
  <c r="E5"/>
  <c r="Z4"/>
  <c r="AD4" s="1"/>
  <c r="G15"/>
  <c r="F15"/>
  <c r="E15"/>
  <c r="Z14"/>
  <c r="AD14" s="1"/>
  <c r="G7"/>
  <c r="F7"/>
  <c r="E7"/>
  <c r="Z6"/>
  <c r="AD6" s="1"/>
  <c r="AD58" i="1"/>
  <c r="AD42"/>
  <c r="Z108"/>
  <c r="AD108" s="1"/>
  <c r="Z16"/>
  <c r="AD16" s="1"/>
  <c r="Z14"/>
  <c r="AD14" s="1"/>
  <c r="Z275"/>
  <c r="AD275" s="1"/>
  <c r="Z273"/>
  <c r="AD273" s="1"/>
  <c r="Z271"/>
  <c r="AD271" s="1"/>
  <c r="Z269"/>
  <c r="AD269" s="1"/>
  <c r="Z267"/>
  <c r="AD267" s="1"/>
  <c r="Z265"/>
  <c r="AD265" s="1"/>
  <c r="Z263"/>
  <c r="AD263" s="1"/>
  <c r="Z261"/>
  <c r="AD261" s="1"/>
  <c r="Z259"/>
  <c r="AD259" s="1"/>
  <c r="Z257"/>
  <c r="AD257" s="1"/>
  <c r="Z255"/>
  <c r="AD255" s="1"/>
  <c r="Z253"/>
  <c r="AD253" s="1"/>
  <c r="Z251"/>
  <c r="AD251" s="1"/>
  <c r="Z249"/>
  <c r="AD249" s="1"/>
  <c r="Z247"/>
  <c r="AD247" s="1"/>
  <c r="Z245"/>
  <c r="AD245" s="1"/>
  <c r="Z243"/>
  <c r="AD243" s="1"/>
  <c r="Z241"/>
  <c r="AD241" s="1"/>
  <c r="Z239"/>
  <c r="AD239" s="1"/>
  <c r="Z237"/>
  <c r="AD237" s="1"/>
  <c r="Z235"/>
  <c r="AD235" s="1"/>
  <c r="Z232"/>
  <c r="AD232" s="1"/>
  <c r="Z230"/>
  <c r="AD230" s="1"/>
  <c r="Z228"/>
  <c r="AD228" s="1"/>
  <c r="Z226"/>
  <c r="AD226" s="1"/>
  <c r="Z224"/>
  <c r="AD224" s="1"/>
  <c r="Z222"/>
  <c r="AD222" s="1"/>
  <c r="Z220"/>
  <c r="AD220" s="1"/>
  <c r="Z218"/>
  <c r="AD218" s="1"/>
  <c r="Z215"/>
  <c r="AD215" s="1"/>
  <c r="Z213"/>
  <c r="AD213" s="1"/>
  <c r="Z211"/>
  <c r="AD211" s="1"/>
  <c r="Z209"/>
  <c r="AD209" s="1"/>
  <c r="Z207"/>
  <c r="AD207" s="1"/>
  <c r="Z204"/>
  <c r="AD204" s="1"/>
  <c r="Z202"/>
  <c r="AD202" s="1"/>
  <c r="Z200"/>
  <c r="AD200" s="1"/>
  <c r="Z198"/>
  <c r="AD198" s="1"/>
  <c r="Z196"/>
  <c r="AD196" s="1"/>
  <c r="Z194"/>
  <c r="AD194" s="1"/>
  <c r="Z192"/>
  <c r="AD192" s="1"/>
  <c r="Z190"/>
  <c r="AD190" s="1"/>
  <c r="Z188"/>
  <c r="AD188" s="1"/>
  <c r="Z186"/>
  <c r="AD186" s="1"/>
  <c r="Z183"/>
  <c r="AD183" s="1"/>
  <c r="Z181"/>
  <c r="AD181" s="1"/>
  <c r="Z179"/>
  <c r="AD179" s="1"/>
  <c r="Z177"/>
  <c r="AD177" s="1"/>
  <c r="Z175"/>
  <c r="AD175" s="1"/>
  <c r="Z173"/>
  <c r="AD173" s="1"/>
  <c r="Z171"/>
  <c r="AD171" s="1"/>
  <c r="Z168"/>
  <c r="AD168" s="1"/>
  <c r="Z166"/>
  <c r="AD166" s="1"/>
  <c r="Z164"/>
  <c r="AD164" s="1"/>
  <c r="Z162"/>
  <c r="AD162" s="1"/>
  <c r="Z160"/>
  <c r="AD160" s="1"/>
  <c r="Z158"/>
  <c r="AD158" s="1"/>
  <c r="Z156"/>
  <c r="AD156" s="1"/>
  <c r="Z154"/>
  <c r="AD154" s="1"/>
  <c r="Z152"/>
  <c r="AD152" s="1"/>
  <c r="Z150"/>
  <c r="AD150" s="1"/>
  <c r="Z148"/>
  <c r="AD148" s="1"/>
  <c r="Z146"/>
  <c r="AD146" s="1"/>
  <c r="Z144"/>
  <c r="AD144" s="1"/>
  <c r="Z142"/>
  <c r="AD142" s="1"/>
  <c r="Z140"/>
  <c r="AD140" s="1"/>
  <c r="Z138"/>
  <c r="AD138" s="1"/>
  <c r="Z136"/>
  <c r="AD136" s="1"/>
  <c r="Z134"/>
  <c r="AD134" s="1"/>
  <c r="Z132"/>
  <c r="AD132" s="1"/>
  <c r="Z130"/>
  <c r="AD130" s="1"/>
  <c r="Z128"/>
  <c r="AD128" s="1"/>
  <c r="Z126"/>
  <c r="AD126" s="1"/>
  <c r="Z124"/>
  <c r="AD124" s="1"/>
  <c r="Z122"/>
  <c r="AD122" s="1"/>
  <c r="Z120"/>
  <c r="AD120" s="1"/>
  <c r="Z118"/>
  <c r="AD118" s="1"/>
  <c r="Z116"/>
  <c r="AD116" s="1"/>
  <c r="Z114"/>
  <c r="AD114" s="1"/>
  <c r="Z112"/>
  <c r="AD112" s="1"/>
  <c r="Z110"/>
  <c r="AD110" s="1"/>
  <c r="Z106"/>
  <c r="AD106" s="1"/>
  <c r="Z104"/>
  <c r="AD104" s="1"/>
  <c r="Z102"/>
  <c r="AD102" s="1"/>
  <c r="Z100"/>
  <c r="AD100" s="1"/>
  <c r="Z98"/>
  <c r="AD98" s="1"/>
  <c r="Z96"/>
  <c r="AD96" s="1"/>
  <c r="Z94"/>
  <c r="AD94" s="1"/>
  <c r="Z92"/>
  <c r="AD92" s="1"/>
  <c r="Z90"/>
  <c r="AD90" s="1"/>
  <c r="Z88"/>
  <c r="AD88" s="1"/>
  <c r="Z86"/>
  <c r="AD86" s="1"/>
  <c r="Z84"/>
  <c r="AD84" s="1"/>
  <c r="Z82"/>
  <c r="AD82" s="1"/>
  <c r="Z80"/>
  <c r="AD80" s="1"/>
  <c r="Z78"/>
  <c r="AD78" s="1"/>
  <c r="Z76"/>
  <c r="AD76" s="1"/>
  <c r="Z74"/>
  <c r="AD74" s="1"/>
  <c r="Z72"/>
  <c r="AD72" s="1"/>
  <c r="Z70"/>
  <c r="AD70" s="1"/>
  <c r="Z68"/>
  <c r="AD68" s="1"/>
  <c r="Z66"/>
  <c r="AD66" s="1"/>
  <c r="Z64"/>
  <c r="AD64" s="1"/>
  <c r="Z62"/>
  <c r="AD62" s="1"/>
  <c r="Z60"/>
  <c r="AD60" s="1"/>
  <c r="Z58"/>
  <c r="Z56"/>
  <c r="AD56" s="1"/>
  <c r="Z54"/>
  <c r="AD54" s="1"/>
  <c r="Z52"/>
  <c r="AD52" s="1"/>
  <c r="Z50"/>
  <c r="AD50" s="1"/>
  <c r="Z48"/>
  <c r="AD48" s="1"/>
  <c r="Z46"/>
  <c r="AD46" s="1"/>
  <c r="Z44"/>
  <c r="AD44" s="1"/>
  <c r="Z42"/>
  <c r="Z40"/>
  <c r="AD40" s="1"/>
  <c r="Z38"/>
  <c r="AD38" s="1"/>
  <c r="Z36"/>
  <c r="AD36" s="1"/>
  <c r="Z34"/>
  <c r="AD34" s="1"/>
  <c r="Z32"/>
  <c r="AD32" s="1"/>
  <c r="Z30"/>
  <c r="AD30" s="1"/>
  <c r="Z28"/>
  <c r="AD28" s="1"/>
  <c r="Z26"/>
  <c r="AD26" s="1"/>
  <c r="Z24"/>
  <c r="AD24" s="1"/>
  <c r="Z22"/>
  <c r="AD22" s="1"/>
  <c r="Z20"/>
  <c r="AD20" s="1"/>
  <c r="Z18"/>
  <c r="AD18" s="1"/>
  <c r="Z12"/>
  <c r="AD12" s="1"/>
  <c r="Z10"/>
  <c r="AD10" s="1"/>
  <c r="Z8"/>
  <c r="AD8" s="1"/>
  <c r="Z6"/>
  <c r="AD6" s="1"/>
  <c r="Z4"/>
  <c r="AD4" s="1"/>
  <c r="G276"/>
  <c r="F276"/>
  <c r="E276"/>
  <c r="G274"/>
  <c r="F274"/>
  <c r="E274"/>
  <c r="G272"/>
  <c r="F272"/>
  <c r="E272"/>
  <c r="G270"/>
  <c r="F270"/>
  <c r="E270"/>
  <c r="G268"/>
  <c r="F268"/>
  <c r="E268"/>
  <c r="G266"/>
  <c r="F266"/>
  <c r="E266"/>
  <c r="G264"/>
  <c r="F264"/>
  <c r="E264"/>
  <c r="G262"/>
  <c r="F262"/>
  <c r="E262"/>
  <c r="G260"/>
  <c r="F260"/>
  <c r="E260"/>
  <c r="G258"/>
  <c r="F258"/>
  <c r="E258"/>
  <c r="G256"/>
  <c r="F256"/>
  <c r="E256"/>
  <c r="G254"/>
  <c r="F254"/>
  <c r="E254"/>
  <c r="G252"/>
  <c r="F252"/>
  <c r="E252"/>
  <c r="G250"/>
  <c r="F250"/>
  <c r="E250"/>
  <c r="G248"/>
  <c r="F248"/>
  <c r="E248"/>
  <c r="G246"/>
  <c r="F246"/>
  <c r="E246"/>
  <c r="G244"/>
  <c r="F244"/>
  <c r="E244"/>
  <c r="G242"/>
  <c r="F242"/>
  <c r="E242"/>
  <c r="G240"/>
  <c r="F240"/>
  <c r="E240"/>
  <c r="G238"/>
  <c r="F238"/>
  <c r="E238"/>
  <c r="G236"/>
  <c r="F236"/>
  <c r="E236"/>
  <c r="G234"/>
  <c r="E234"/>
  <c r="F234"/>
  <c r="G231"/>
  <c r="F231"/>
  <c r="E231"/>
  <c r="G229"/>
  <c r="F229"/>
  <c r="E229"/>
  <c r="G227"/>
  <c r="F227"/>
  <c r="E227"/>
  <c r="G225"/>
  <c r="F225"/>
  <c r="E225"/>
  <c r="G223"/>
  <c r="F223"/>
  <c r="E223"/>
  <c r="G221"/>
  <c r="F221"/>
  <c r="E221"/>
  <c r="G219"/>
  <c r="F219"/>
  <c r="E219"/>
  <c r="F217"/>
  <c r="G217"/>
  <c r="E217"/>
  <c r="G214"/>
  <c r="F214"/>
  <c r="E214"/>
  <c r="G212"/>
  <c r="F212"/>
  <c r="E212"/>
  <c r="G210"/>
  <c r="F210"/>
  <c r="E210"/>
  <c r="G208"/>
  <c r="F208"/>
  <c r="E208"/>
  <c r="F206"/>
  <c r="G206"/>
  <c r="E206"/>
  <c r="G203"/>
  <c r="F203"/>
  <c r="E203"/>
  <c r="G201"/>
  <c r="F201"/>
  <c r="E201"/>
  <c r="G199"/>
  <c r="F199"/>
  <c r="E199"/>
  <c r="G197"/>
  <c r="F197"/>
  <c r="E197"/>
  <c r="G195"/>
  <c r="F195"/>
  <c r="E195"/>
  <c r="G193"/>
  <c r="F193"/>
  <c r="E193"/>
  <c r="G191"/>
  <c r="F191"/>
  <c r="E191"/>
  <c r="G189"/>
  <c r="F189"/>
  <c r="E189"/>
  <c r="G187"/>
  <c r="F187"/>
  <c r="E187"/>
  <c r="G185"/>
  <c r="E185"/>
  <c r="F185"/>
  <c r="G182"/>
  <c r="F182"/>
  <c r="E182"/>
  <c r="G180"/>
  <c r="F180"/>
  <c r="E180"/>
  <c r="G178"/>
  <c r="F178"/>
  <c r="E178"/>
  <c r="G176"/>
  <c r="F176"/>
  <c r="E176"/>
  <c r="G174"/>
  <c r="F174"/>
  <c r="E174"/>
  <c r="G172"/>
  <c r="F172"/>
  <c r="E172"/>
  <c r="F170"/>
  <c r="G170"/>
  <c r="E170"/>
  <c r="G167"/>
  <c r="F167"/>
  <c r="E167"/>
  <c r="G165"/>
  <c r="F165"/>
  <c r="E165"/>
  <c r="G163"/>
  <c r="F163"/>
  <c r="E163"/>
  <c r="G161"/>
  <c r="F161"/>
  <c r="E161"/>
  <c r="G159"/>
  <c r="F159"/>
  <c r="E159"/>
  <c r="G157"/>
  <c r="F157"/>
  <c r="E157"/>
  <c r="G155"/>
  <c r="F155"/>
  <c r="E155"/>
  <c r="G153"/>
  <c r="F153"/>
  <c r="E153"/>
  <c r="G151"/>
  <c r="F151"/>
  <c r="E151"/>
  <c r="G149"/>
  <c r="F149"/>
  <c r="E149"/>
  <c r="G147"/>
  <c r="F147"/>
  <c r="E147"/>
  <c r="G145"/>
  <c r="F145"/>
  <c r="E145"/>
  <c r="G143"/>
  <c r="F143"/>
  <c r="E143"/>
  <c r="G141"/>
  <c r="F141"/>
  <c r="E141"/>
  <c r="G139"/>
  <c r="F139"/>
  <c r="E139"/>
  <c r="G137"/>
  <c r="F137"/>
  <c r="E137"/>
  <c r="G135"/>
  <c r="F135"/>
  <c r="E135"/>
  <c r="G133"/>
  <c r="F133"/>
  <c r="E133"/>
  <c r="G131"/>
  <c r="F131"/>
  <c r="E131"/>
  <c r="G129"/>
  <c r="F129"/>
  <c r="E129"/>
  <c r="G127"/>
  <c r="F127"/>
  <c r="E127"/>
  <c r="G125"/>
  <c r="F125"/>
  <c r="E125"/>
  <c r="G123"/>
  <c r="F123"/>
  <c r="E123"/>
  <c r="G121"/>
  <c r="F121"/>
  <c r="E121"/>
  <c r="G119"/>
  <c r="F119"/>
  <c r="E119"/>
  <c r="G117"/>
  <c r="F117"/>
  <c r="E117"/>
  <c r="G115"/>
  <c r="F115"/>
  <c r="E115"/>
  <c r="G113"/>
  <c r="F113"/>
  <c r="E113"/>
  <c r="G111"/>
  <c r="F111"/>
  <c r="E111"/>
  <c r="G109"/>
  <c r="F109"/>
  <c r="E109"/>
  <c r="G107"/>
  <c r="F107"/>
  <c r="E107"/>
  <c r="G105"/>
  <c r="F105"/>
  <c r="E105"/>
  <c r="G103"/>
  <c r="F103"/>
  <c r="E103"/>
  <c r="G101"/>
  <c r="F101"/>
  <c r="E101"/>
  <c r="G99"/>
  <c r="F99"/>
  <c r="E99"/>
  <c r="G97"/>
  <c r="F97"/>
  <c r="E97"/>
  <c r="G95"/>
  <c r="F95"/>
  <c r="E95"/>
  <c r="G93"/>
  <c r="F93"/>
  <c r="E93"/>
  <c r="G91"/>
  <c r="F91"/>
  <c r="E91"/>
  <c r="G89"/>
  <c r="F89"/>
  <c r="E89"/>
  <c r="G87"/>
  <c r="F87"/>
  <c r="E87"/>
  <c r="G85"/>
  <c r="F85"/>
  <c r="E85"/>
  <c r="G83"/>
  <c r="F83"/>
  <c r="E83"/>
  <c r="G81"/>
  <c r="F81"/>
  <c r="E81"/>
  <c r="G79"/>
  <c r="F79"/>
  <c r="E79"/>
  <c r="G77"/>
  <c r="F77"/>
  <c r="E77"/>
  <c r="G75"/>
  <c r="F75"/>
  <c r="E75"/>
  <c r="G73"/>
  <c r="F73"/>
  <c r="E73"/>
  <c r="G71"/>
  <c r="F71"/>
  <c r="E71"/>
  <c r="G69"/>
  <c r="F69"/>
  <c r="E69"/>
  <c r="G67"/>
  <c r="F67"/>
  <c r="E67"/>
  <c r="G65"/>
  <c r="F65"/>
  <c r="E65"/>
  <c r="G63"/>
  <c r="F63"/>
  <c r="E63"/>
  <c r="G61"/>
  <c r="F61"/>
  <c r="E61"/>
  <c r="G59"/>
  <c r="F59"/>
  <c r="E59"/>
  <c r="G57"/>
  <c r="F57"/>
  <c r="E57"/>
  <c r="G55"/>
  <c r="F55"/>
  <c r="E55"/>
  <c r="G53"/>
  <c r="F53"/>
  <c r="E53"/>
  <c r="G51"/>
  <c r="F51"/>
  <c r="E51"/>
  <c r="G49"/>
  <c r="F49"/>
  <c r="E49"/>
  <c r="G47"/>
  <c r="F47"/>
  <c r="E47"/>
  <c r="G45"/>
  <c r="F45"/>
  <c r="E45"/>
  <c r="G43"/>
  <c r="F43"/>
  <c r="E43"/>
  <c r="G41"/>
  <c r="F41"/>
  <c r="E41"/>
  <c r="G39"/>
  <c r="F39"/>
  <c r="E39"/>
  <c r="G37"/>
  <c r="F37"/>
  <c r="E37"/>
  <c r="G35"/>
  <c r="F35"/>
  <c r="E35"/>
  <c r="G33"/>
  <c r="F33"/>
  <c r="E33"/>
  <c r="G31"/>
  <c r="F31"/>
  <c r="E31"/>
  <c r="G29"/>
  <c r="F29"/>
  <c r="E29"/>
  <c r="G27"/>
  <c r="F27"/>
  <c r="E27"/>
  <c r="G25"/>
  <c r="F25"/>
  <c r="E25"/>
  <c r="G23"/>
  <c r="F23"/>
  <c r="E23"/>
  <c r="G21"/>
  <c r="F21"/>
  <c r="E21"/>
  <c r="G19"/>
  <c r="F19"/>
  <c r="E19"/>
  <c r="G17"/>
  <c r="F17"/>
  <c r="E17"/>
  <c r="G15"/>
  <c r="F15"/>
  <c r="E15"/>
  <c r="G13"/>
  <c r="F13"/>
  <c r="E13"/>
  <c r="G11"/>
  <c r="F11"/>
  <c r="E11"/>
  <c r="G9"/>
  <c r="F9"/>
  <c r="E9"/>
  <c r="G7"/>
  <c r="F7"/>
  <c r="E7"/>
  <c r="G5"/>
  <c r="F5"/>
  <c r="E5"/>
</calcChain>
</file>

<file path=xl/sharedStrings.xml><?xml version="1.0" encoding="utf-8"?>
<sst xmlns="http://schemas.openxmlformats.org/spreadsheetml/2006/main" count="1030" uniqueCount="426">
  <si>
    <t>№</t>
  </si>
  <si>
    <t>Учасник</t>
  </si>
  <si>
    <t>та ініціатор</t>
  </si>
  <si>
    <t>Назва проекту</t>
  </si>
  <si>
    <t>Загальна вартість</t>
  </si>
  <si>
    <t>Обласний бюджет</t>
  </si>
  <si>
    <t>Місцевий бюджет</t>
  </si>
  <si>
    <t>Небюджетні кошти</t>
  </si>
  <si>
    <t>Оцінка за вплив на розвиток АТО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</si>
  <si>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</si>
  <si>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Біловодська селищна рада</t>
  </si>
  <si>
    <t>ГО «Литвинівка 2015»</t>
  </si>
  <si>
    <t>Підвищення рівня медичного обслуговування сільського населення Литвинівськогостаростинського округу в умовах реформування первинної медичної допомоги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</si>
  <si>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</si>
  <si>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«Данилівська громада»</t>
  </si>
  <si>
    <t>Створення належних санітарно-гігієнічних та естетичних умов їдальні Новодеркульського закладу загальної середньої освіти імені А.В.ПАСТУХОВА, як запорука формування культури харчування дітей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</si>
  <si>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</si>
  <si>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Новоастраханська сільська рада </t>
  </si>
  <si>
    <t>ГО «Новоастраханська сільська організація «Нова хвиля»</t>
  </si>
  <si>
    <t>Придбання сучасного дитячого та спортивного майданчиків при Новоастраханському сільському будинку культури» по вул. Центральна, 53, с Нова Астрахань Кремінського району Луганської області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</si>
  <si>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</si>
  <si>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Верхньодуванська сільська рада Сватівського району</t>
  </si>
  <si>
    <t>Ініціативна група жителів села Верхня Дуванка</t>
  </si>
  <si>
    <t>Затишне дозвілля для громади сьогодні – майбутнє села завтра (заміна вікон та дверей Верхньодуванського сільського будинку культури на енергозберігаючі)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</si>
  <si>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</si>
  <si>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«Євсуг діє»</t>
  </si>
  <si>
    <t>Створення сімейного спортивного клубу «Богатир» на базі Євсузького закладу загальної середньої освіти</t>
  </si>
  <si>
    <r>
      <t>6.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</si>
  <si>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Кудряшівська сільська рада</t>
  </si>
  <si>
    <t>Ініціативна група</t>
  </si>
  <si>
    <t>«Комфортна освіта» у Кудряшівському закладі загальної середньої освіти І-ІІ ступенів Кремінської районної ради Луганської області</t>
  </si>
  <si>
    <r>
      <t>7.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</si>
  <si>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«Щасливі малята» у закладі дошкільної освіти (ясла-садок) «Рябінушка» Кудряшівської сільської ради</t>
  </si>
  <si>
    <r>
      <t>8.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</si>
  <si>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Попаснянська міська рада</t>
  </si>
  <si>
    <t>ГО «Агенція місцевого розвитку територіальної громади м. Попасна»</t>
  </si>
  <si>
    <t>Впровадження системи роздільного збору твердих побутових відходів на території м. Попасна Луганської області</t>
  </si>
  <si>
    <r>
      <t>9.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</si>
  <si>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зони відпочинку для мешканців багатоквартирного житлового фонду кварталу ім. Оседача у м. Попасна Луганської області</t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</si>
  <si>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</si>
  <si>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зовнішнього освітлення тротуару по вул. Миру у м. Попасна Луганської області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</si>
  <si>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</si>
  <si>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(заміна віконних блоків) Кудряшівського сільського будинку культури</t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</si>
  <si>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</si>
  <si>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«Деркул 2013»</t>
  </si>
  <si>
    <t>Створення осередку для проведення спільного змістовного дозвілля та фізичного розвитку мешканців Данилівськогостаростинського округу</t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</si>
  <si>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</si>
  <si>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Троїцька селищна рада</t>
  </si>
  <si>
    <t>Забезпечення культурного дозвілля населення громади (Капітальний ремонт покрівлі селищного будинку культури за адресою: вул. Пушкіна, буд. № 105, смт Троїцьке, Троїцького району  Луганської області</t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</si>
  <si>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</si>
  <si>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Привільська міська рада</t>
  </si>
  <si>
    <t>Капітальний ремонт мережі зовнішнього освітлення м. Привілля</t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</si>
  <si>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</si>
  <si>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Малохатська сільська рада</t>
  </si>
  <si>
    <t>ГО «Малохатська надія Старобільщини»</t>
  </si>
  <si>
    <t>Щоб у нашому селі культура була в теплі</t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</si>
  <si>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</si>
  <si>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Забезпечення дітей Троїцької ОТГ якісною освітою</t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</si>
  <si>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</si>
  <si>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Розвиток та удосконалення первинної медичної допомоги населенню на території Троїцької об’єднаної громади (Капітальний ремонт будівлі ФАП вул. Шкільна, б.9, кв.2, с.Лантратівка, Троїцького району Луганської області)</t>
  </si>
  <si>
    <r>
      <t>18.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</si>
  <si>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«Моя Щуліківка»</t>
  </si>
  <si>
    <t>Створення кущового культурно-дозвіллєвого осередку в Біловодській ОТГ на базі Шуліківського сільського клубу</t>
  </si>
  <si>
    <r>
      <t>19.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</si>
  <si>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Попанянська РВЦА</t>
  </si>
  <si>
    <t>ГО «Центр спільного місцевого розвитку Синергія»</t>
  </si>
  <si>
    <t>Молоді інженери Попаснянщини – створення класу робототехніки в Попаснянській багатопрофільній гімназії № 25</t>
  </si>
  <si>
    <r>
      <t>20.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</si>
  <si>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Петропавлівська селищна рада Станично-Луганського району</t>
  </si>
  <si>
    <t xml:space="preserve">Ініціативна група </t>
  </si>
  <si>
    <t>Створення комфортних умов для культурного, духовного, естетичного розвитку мешканців смт Петропавлівка шляхом проведення капітального ремонту будівлі Петропавлівського селищного будинку культури (заміна вікон)</t>
  </si>
  <si>
    <r>
      <t>21.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</si>
  <si>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Чмирівська сільська рада</t>
  </si>
  <si>
    <t>Реконструкція одноповерхової будівлі під розташування спортивно-оздоровчого корпусу «Веселий вулик» Бутівської ЗОШ І-ІІІ ступенів, розташованої за адресою: с Бутове, вул. Шкільна, 1, Старобільський район, Луганська область (Ремонт покрівлі. Заміна вікон та дверей)</t>
  </si>
  <si>
    <r>
      <t>22.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</si>
  <si>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Новопсковська селищна рада</t>
  </si>
  <si>
    <t>Ініціативна група селища Новопсков</t>
  </si>
  <si>
    <t>Улаштування дитячого майданчику ДНЗ «Дзвіночок» Новопсковської селищної ради</t>
  </si>
  <si>
    <r>
      <t>23.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</si>
  <si>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Верхньодуванська сільська рада</t>
  </si>
  <si>
    <t>Створення умов для розвитку сільської медицини – перспектива розвитку громади (капітальний ремонт покрівлі фельдшерського пункту села Верхня Дуванка Сватівського району Луганської області)</t>
  </si>
  <si>
    <r>
      <t>24.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</si>
  <si>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Центру розвитку для дітей з інклюзією «ГАРМОНІЯ»</t>
  </si>
  <si>
    <r>
      <t>25.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</si>
  <si>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зони відпочинку на мирському озері с. Піщане шляхом розчищення та заглиблення дна озера з облаштуванням пляжу</t>
  </si>
  <si>
    <r>
      <t>26.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</si>
  <si>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Сільський клуб – сучасний креативний мій</t>
  </si>
  <si>
    <r>
      <t>27.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</si>
  <si>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Придбання та монтаж системи відео спостереження в Новопсковській ЗОШ І-ІІІ ступенів з метою створення безпечного освітнього середовища</t>
  </si>
  <si>
    <r>
      <t>28.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</si>
  <si>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безпечних та комфортних умов для відвідування глядацької зали Петропавлівського будинку культури шляхом проведення капітального ремонту покрівлі</t>
  </si>
  <si>
    <r>
      <t>29.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</si>
  <si>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Збережемо тепло буде у громаді добро</t>
  </si>
  <si>
    <r>
      <t>30.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</si>
  <si>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Михайлівська сільська рада</t>
  </si>
  <si>
    <t>Установка автономного опалення в Михайлівському сільському клубі та облаштування місць відпочинку біля сільського клубу</t>
  </si>
  <si>
    <r>
      <t>31.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</si>
  <si>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Забезпечення комфортного перебування дітей в дошкільному навчальному закладі та в школі в Розсипненськомустаростинському окрузі</t>
  </si>
  <si>
    <r>
      <t>32.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</si>
  <si>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Петропавлівська селищна рада Станично-Луганського р-ну</t>
  </si>
  <si>
    <t>Створення комфортних умов для відвідування мешканцями смт  Петропавлівка масових загальноселищних заходів з музичним супроводом</t>
  </si>
  <si>
    <r>
      <t>33.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</si>
  <si>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Пісківська сільська рада Новопсковського району</t>
  </si>
  <si>
    <t>ГО «Центр відродження громади»</t>
  </si>
  <si>
    <t>Капітальний ремонт Пісківського сільського будинку культури, розташованого за адресою: вул. Центральна, буд. 8, с Піски Новопсковського району Луганської області</t>
  </si>
  <si>
    <r>
      <t>34.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</si>
  <si>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системи опалення Булавинівського сільського будинку культури, розташованого за адресою: вул. Айдарська, буд. 9, с Булавинівка Новопсковського району Луганської області</t>
  </si>
  <si>
    <r>
      <t>35.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</si>
  <si>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Сільський клуб – центр культури і дозвілля на селі (Капітальний ремонт покрівлі сільського будинку культури із заміною вікон та дверей за адресою: вул. Матросова, буд. № 10, с Аношкине Троїцького району Луганської області</t>
  </si>
  <si>
    <r>
      <t>36.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</si>
  <si>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Голубівська сільська рада Кремінського району</t>
  </si>
  <si>
    <t>ГО «Оберіг»</t>
  </si>
  <si>
    <t>Підвищення соціальних стандартів розвитку Голубівської територіальної громади – запорука формування сучасного українського села</t>
  </si>
  <si>
    <r>
      <t>37.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</si>
  <si>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«Осинівська»</t>
  </si>
  <si>
    <t>Капітальний ремонт будівлі ДНЗ «Ромашка» Новопсковської селищної ради</t>
  </si>
  <si>
    <r>
      <t>38.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</si>
  <si>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Новокраснянська сільська рада </t>
  </si>
  <si>
    <t>ГО «Новокраснянська слобода»</t>
  </si>
  <si>
    <t>Ремонт спортивної зали села Новокраснянка Кремінського району Луганської області</t>
  </si>
  <si>
    <r>
      <t>39.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</si>
  <si>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Ініціативна група жителів села Бараниківка</t>
  </si>
  <si>
    <t>Відродження культурно-дозвіллєвого осередку в Бараниківськомустаростинському окрузі</t>
  </si>
  <si>
    <r>
      <t>40.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</si>
  <si>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Гераськівська сільська рада Марківського району</t>
  </si>
  <si>
    <t>Облаштування зони відпочинку, шляхом встановлення дитячого ігрового комплексу, декоративних кованих лавок та вуличних урн</t>
  </si>
  <si>
    <r>
      <t>41.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</si>
  <si>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харчоблоку ДНЗ «Світлячок» Новопсковської селищної ради</t>
  </si>
  <si>
    <r>
      <t>42.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</si>
  <si>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Ініціативна група жителів Біловодськ, Лимарівка, Порневе та ін.</t>
  </si>
  <si>
    <t>Створення платформи для реалізації суспільно-творчих та змістовно-дозвіллєвих потреб населення Біловодської ОТГ на базі закладів культури</t>
  </si>
  <si>
    <r>
      <t>43.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</si>
  <si>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Лисичанська міська рада</t>
  </si>
  <si>
    <t>Ініціативна група громадян міста Лисичанська</t>
  </si>
  <si>
    <t>Організація культурно оздоровчого простору на свіжому повітрі Цікаво, корисно, із задоволенням!</t>
  </si>
  <si>
    <r>
      <t>44.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</si>
  <si>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Сватівська міська рада</t>
  </si>
  <si>
    <t>Впровадження та поширення інформаційно-комунікаційних технологій у роботі дошкільного навчального закладу</t>
  </si>
  <si>
    <r>
      <t>45.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</si>
  <si>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Міловська районна рада</t>
  </si>
  <si>
    <t>ГО «Генезіс»</t>
  </si>
  <si>
    <t>Придбання для комунальної установи «Міловський районний  краєзнавчий музей Луганської області» сучасного експозиційного та фондового обладнання, меблів</t>
  </si>
  <si>
    <r>
      <t>46.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</si>
  <si>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Улаштування тротуарних доріжок в ДНЗ «Теремок» Новопсковської селищної ради</t>
  </si>
  <si>
    <r>
      <t>47.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</si>
  <si>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Райгородська сільська рада Сватівського р-ну</t>
  </si>
  <si>
    <t>ГО «Райгородська»</t>
  </si>
  <si>
    <t>Створення зони відпочинку на території Райгородської сільської ради</t>
  </si>
  <si>
    <r>
      <t>48.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</si>
  <si>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Улаштування дитячого майданчику ДНЗ «Світлячок» Новопсковської селищної ради</t>
  </si>
  <si>
    <r>
      <t>49.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</si>
  <si>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Марківська районна рада </t>
  </si>
  <si>
    <t>ГО Кобичівська сільська організація «Відродження»</t>
  </si>
  <si>
    <t>Новий освітній простір для Кобичівської загальноосвітньої школи І-ІІІ ступенів</t>
  </si>
  <si>
    <r>
      <t>50.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</si>
  <si>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Старобільська міська рада</t>
  </si>
  <si>
    <t>Ініціативна група жителів м. Старобільськ</t>
  </si>
  <si>
    <t>Будівництво сучасного дитячого майданчику на території Парку культури та відпочинку міста Старобільська Луганської області</t>
  </si>
  <si>
    <r>
      <t>51.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</si>
  <si>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Кремінська міська рада</t>
  </si>
  <si>
    <t>КРГО «Кремінська бізнес асоціація»</t>
  </si>
  <si>
    <t>Зменшення ризику виникнення техногенної катастрофи в м. Кремінна шляхом придбання насосної станції на каналізаційну насосну станцію</t>
  </si>
  <si>
    <r>
      <t>52.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</si>
  <si>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Білокуракинська селищна рада</t>
  </si>
  <si>
    <t>Ініціативна група жителів</t>
  </si>
  <si>
    <t>У чистій криниці – живильна водиця</t>
  </si>
  <si>
    <r>
      <t>53.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</si>
  <si>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Варварівська сільська рада</t>
  </si>
  <si>
    <t>Капітальний ремонт газової котельні з замінами котлів та лічильників у Варварівському закладі загальної середньої освіти І-ІІІ ступенів Кремінської районної ради Луганської області с Варварівка, вул. Соборна, 1-б</t>
  </si>
  <si>
    <r>
      <t>54.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</si>
  <si>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«Нещеретівська мрія»</t>
  </si>
  <si>
    <t>Капітальний ремонт харчоблоку Нещеретівської ЗОШ І-ІІІ ступенів за адресою: Луганська область, Білокуракинський район, с Нещеретове, вул. Шкільна, буд. 11</t>
  </si>
  <si>
    <r>
      <t>55.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</si>
  <si>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Активне дозвілля – активна громада</t>
  </si>
  <si>
    <r>
      <t>56.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</si>
  <si>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Придбання для комунального підприємства «Міловський районний Будинок культури Луганської області» мобільного комплекту «Відкрита сцена</t>
  </si>
  <si>
    <r>
      <t>57.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</si>
  <si>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Заайдарівська сільська рада Новопсковського р-ну</t>
  </si>
  <si>
    <t>Ініціативна група села Заайдарівка</t>
  </si>
  <si>
    <t>Громада та школа разом на шляху в новий освітній простір (с Заайдарівка Новопсковського району Луганської області)</t>
  </si>
  <si>
    <r>
      <t>58.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</si>
  <si>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цілісного інформаційного простору «Бібліотека: інформація, знання, успіх» на базі бібліотек комунального закладу «Лисичанська централізована бібліотечна система»</t>
  </si>
  <si>
    <r>
      <t>59.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</si>
  <si>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нового освітнього простору: запровадженням новітніх стандартів навчально-виховного процесу, поліпшення матеріально-технічної бази за стандартами Нової української школи (НУШ) в НВК «Голубівська ЗОШ І-ІІІ ст.- ДНЗ»</t>
  </si>
  <si>
    <r>
      <t>60.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</si>
  <si>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Міловська селищна рада </t>
  </si>
  <si>
    <t>Реконструкція системи водовідведення та будівництво очисних споруд у селі Травневе Міловського району Луганської області (І черга)</t>
  </si>
  <si>
    <r>
      <t>61.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</si>
  <si>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Сватівського районна рада</t>
  </si>
  <si>
    <t>ГО «Вектор»</t>
  </si>
  <si>
    <t>Створення освітнього середовища Нової української школи в НВК «Рудівська ЗОШ І-ІІ ст.- ДНЗ»: сучасний кабінет – шлях до якісної освіти</t>
  </si>
  <si>
    <r>
      <t>62.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</si>
  <si>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Облаштування дитячих майданчиків на території Комунального закладу дошкільної освіти № 3 «Журавка» м Сватове Луганської області сучасним, безпечним ігровим та спортивним обладнанням</t>
  </si>
  <si>
    <r>
      <t>63.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</si>
  <si>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Новобілянська сільська рада Новопсковського р-ну</t>
  </si>
  <si>
    <t>Сучасний кабінет інформатики Новобілянської ЗОШ І-ІІІ ступенів з інтерактивним та мультимедійним обладнанням</t>
  </si>
  <si>
    <r>
      <t>64.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</si>
  <si>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Коломийчиська сільська рада Сватівського р-ну </t>
  </si>
  <si>
    <t>ГО «Коломийчиське сузір’я»</t>
  </si>
  <si>
    <t xml:space="preserve">Зміцнення соціальної згуртованості – запорука розвитку громади </t>
  </si>
  <si>
    <r>
      <t>65.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</si>
  <si>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Ініціативна група жителів сіл</t>
  </si>
  <si>
    <t>Створення вільного простору для сільського населення Біловодської ОТГ шляхом обладнання інтернет-куточків на базі сільських бібліотек</t>
  </si>
  <si>
    <r>
      <t>66.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</si>
  <si>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Нижньодуванська селищна рада  </t>
  </si>
  <si>
    <t>Облаштування дитячих майданчиків на території Нижньодуванської селищної ОТГ</t>
  </si>
  <si>
    <r>
      <t>67.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</si>
  <si>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умов для реалізації творчого потенціалу, організації дозвілля та надання якісних культурних послуг населенню на території Нижньодуванської селищної ОТГ шляхом поліпшення матеріальної бази клубних закладів ОТГ</t>
  </si>
  <si>
    <r>
      <t>68.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</si>
  <si>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гуртка раннього розвитку дитини «Впевнений старт»</t>
  </si>
  <si>
    <r>
      <t>69.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</si>
  <si>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харчоблоку, роздягальні та інших приміщень ДНЗ «Дзвіночок» Новопсковської селищної ради</t>
  </si>
  <si>
    <r>
      <t>70.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</si>
  <si>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Боровенська сільська рада Кремінського району</t>
  </si>
  <si>
    <t>ГО «Боровенська громада»</t>
  </si>
  <si>
    <t>Створення сучасного культурно-просвітницького та дозвільного осередку у Боровенському сільському клубі «культура – великий вчитель того, як варто жити»</t>
  </si>
  <si>
    <r>
      <t>71.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</si>
  <si>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Лозно-Олександрівська селищна рада</t>
  </si>
  <si>
    <t>ГО «Соціально-культурний розвиток «Добродій»</t>
  </si>
  <si>
    <t>«З повагою до людей» (облаштування віддаленого робочого місця на території Лозно-Олександрівської селищної ради Управління Пенсійного фонду України та Центру зайнятості України)</t>
  </si>
  <si>
    <r>
      <t>72.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</si>
  <si>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Кам’янська сільська рада Новопсковського району  </t>
  </si>
  <si>
    <t xml:space="preserve">Придбання інноваційного обладнання для кабінету допризовної підготовки «Захист вітчизни» Кам’янської ЗОШ І-ІІІ ступенів Новопсковського району Луганської області  </t>
  </si>
  <si>
    <r>
      <t>73.</t>
    </r>
    <r>
      <rPr>
        <b/>
        <sz val="7"/>
        <color rgb="FF000000"/>
        <rFont val="Times New Roman"/>
        <family val="1"/>
        <charset val="204"/>
      </rPr>
      <t xml:space="preserve">                 </t>
    </r>
    <r>
      <rPr>
        <b/>
        <sz val="12"/>
        <color rgb="FF000000"/>
        <rFont val="Times New Roman"/>
        <family val="1"/>
        <charset val="204"/>
      </rPr>
      <t> </t>
    </r>
  </si>
  <si>
    <t>Підвищення рівня якості надання культурних послуг мешканцям села Сиротине</t>
  </si>
  <si>
    <r>
      <t>74.</t>
    </r>
    <r>
      <rPr>
        <b/>
        <sz val="7"/>
        <color rgb="FF000000"/>
        <rFont val="Times New Roman"/>
        <family val="1"/>
        <charset val="204"/>
      </rPr>
      <t xml:space="preserve">                 </t>
    </r>
    <r>
      <rPr>
        <b/>
        <sz val="12"/>
        <color rgb="FF000000"/>
        <rFont val="Times New Roman"/>
        <family val="1"/>
        <charset val="204"/>
      </rPr>
      <t> </t>
    </r>
  </si>
  <si>
    <t>Укріплення матеріально-технічної бази ФП с Рудівка: збереження життя та здоров’я жителів громади</t>
  </si>
  <si>
    <r>
      <t>75.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</si>
  <si>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Просянська сільська рада Марківський р-н</t>
  </si>
  <si>
    <t>Діти – наше майбутнє. Створюємо комфортні умови відпочинку в с Розсохувате</t>
  </si>
  <si>
    <r>
      <t>76.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</si>
  <si>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«Заайдарівська мрія»</t>
  </si>
  <si>
    <t>Закупівля меблів та електротехніки для КЗ ДНЗ «Пролісок» Заайдарівської сільської ради</t>
  </si>
  <si>
    <r>
      <t>77.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</si>
  <si>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Воєводівський сільський клуб – координаційний центр соціально-культурного розвитку села</t>
  </si>
  <si>
    <r>
      <t>78.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</si>
  <si>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Кам’янська сільська рада Новопсковського р-ну  </t>
  </si>
  <si>
    <t>Поточний ремонт приміщень ДНЗ садок «Ромашка» Кам’янської сільської ради Новопсковського району</t>
  </si>
  <si>
    <r>
      <t>79.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</si>
  <si>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Ремонт та модернізація унікального меморіального музею В.М.Сосюри</t>
  </si>
  <si>
    <r>
      <t>80.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</si>
  <si>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Формування свідомого ставлення до природного середовища на базі музейного «Центру природознавства»</t>
  </si>
  <si>
    <r>
      <t>81.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</si>
  <si>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Бібліотека, яка формує простір турботи – придбання нових сучасних меблів для бібліотеки-філії № 26 с Хворостянівки Старобільської РЦБС</t>
  </si>
  <si>
    <r>
      <t>82.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</si>
  <si>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Олексіївська сільська рада </t>
  </si>
  <si>
    <t>ГО «Добробут»</t>
  </si>
  <si>
    <t>Новоайдарщина – культурна і талановита</t>
  </si>
  <si>
    <r>
      <t>83.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</si>
  <si>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КДНЗ «Калинка» за адресою: с. Коломийчиха, вул. Польова, 10, Сватівського району Луганської області</t>
  </si>
  <si>
    <r>
      <t>84.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</si>
  <si>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Технічне оснащення Кремінської громади на базі комунального підприємства ДП «Кремінське комгосподарство»</t>
  </si>
  <si>
    <r>
      <t>85.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</si>
  <si>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Попаснянська РДА-РВЦА</t>
  </si>
  <si>
    <t>ГО «Я вірю в своє місто»</t>
  </si>
  <si>
    <t>Здорова дитина – щаслива країна</t>
  </si>
  <si>
    <r>
      <t>86.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</si>
  <si>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Забезпечення безперешкодного доступу до комунального закладу «Лисичанський дошкільний навчальний заклад (ясла-садок) № 6 «Чайка» для дітей з особливими освітніми потребами (обладнання пандусів, оснащення приміщення закладу спеціальними меблями, обладнанням, сантехнікою)</t>
  </si>
  <si>
    <r>
      <t>87.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</si>
  <si>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Створення сучасного патріотичного простору «Дивись Українське»</t>
  </si>
  <si>
    <r>
      <t>88.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</si>
  <si>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«Центр спільного розвитку «Дієва громада»</t>
  </si>
  <si>
    <t>Створення громадського простору та рекреаційної зони довкола запасного поля та гаю «Зелений гай. Inception»</t>
  </si>
  <si>
    <r>
      <t>89.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</si>
  <si>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Розвиток та вдосконалення комп’ютерних та інтелектуальних здібностей особистості шляхом створення гуртка фото- та відеовиробництва для активної молоді м Сватове</t>
  </si>
  <si>
    <r>
      <t>90.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</si>
  <si>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«Сучасне забезпечення сільської школи – запорука розвитку громади» за адресою: с. Коломийчиха, вул. Польова, 36, Сватівського району Луганської області</t>
  </si>
  <si>
    <r>
      <t>91.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</si>
  <si>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Капітальний ремонт сільського клубу «Світанок» за адресою: Луганська область, смт Білокуракине, вул. Тімірязєва, буд. 56</t>
  </si>
  <si>
    <r>
      <t>92.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</si>
  <si>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Вирішення проблеми організації дозвілля для творчого та активного відпочинку молоді шляхом створення Сватівського молодіжного культурного центру</t>
  </si>
  <si>
    <r>
      <t>93.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</si>
  <si>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Байдівська сільська рада</t>
  </si>
  <si>
    <t>Байдівський сільський клуб – джерело натхнення, осередок духовності та культурних традицій</t>
  </si>
  <si>
    <r>
      <t>94.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</si>
  <si>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Невська сільська рада Кремінського району</t>
  </si>
  <si>
    <t>ГО «Невська громада»</t>
  </si>
  <si>
    <t>Сільський клуб і громада разом до розвитку і ладу</t>
  </si>
  <si>
    <r>
      <t>95.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</si>
  <si>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Підвищення надійності сталого рівня водозабезпечення м. Кремінна</t>
  </si>
  <si>
    <r>
      <t>96.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</si>
  <si>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Міловська селищна рада</t>
  </si>
  <si>
    <t>Розроблення містобудівної документації – «Зміни до генерального плану, поєднаного з детальними планами територій та зонування смт Мілове Міловської селищної ради Луганської області</t>
  </si>
  <si>
    <r>
      <t>97.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</si>
  <si>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ГО «Соціальний добробут та фінансова грамотність»</t>
  </si>
  <si>
    <t>Запровадження системи роздільного збирання твердих побутових відходів як один з ефективних засобів екологічного виховання жителів м. Кремінна</t>
  </si>
  <si>
    <r>
      <t>98.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</si>
  <si>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Хворостянівська сільська рада Старобільського р-ну</t>
  </si>
  <si>
    <t>ГО «Хворостянівський промінь надії Старобільщини»</t>
  </si>
  <si>
    <t>Імена варті пам’яті і шани (капітальний ремонт стели загиблим воїнам в роки Другої світової війни Хворостянівської сільської ради в с Хворостянівка, вул. Миру, 15 Старобільського району Луганської області)</t>
  </si>
  <si>
    <r>
      <t>99.</t>
    </r>
    <r>
      <rPr>
        <b/>
        <sz val="7"/>
        <color theme="1"/>
        <rFont val="Times New Roman"/>
        <family val="1"/>
        <charset val="204"/>
      </rPr>
      <t xml:space="preserve">                 </t>
    </r>
    <r>
      <rPr>
        <b/>
        <sz val="12"/>
        <color theme="1"/>
        <rFont val="Times New Roman"/>
        <family val="1"/>
        <charset val="204"/>
      </rPr>
      <t> </t>
    </r>
  </si>
  <si>
    <t>Рубіжанська міська рада</t>
  </si>
  <si>
    <t>ОСББ «НАШ ДОМ № 22»</t>
  </si>
  <si>
    <t>Капітальний ремонт (відновлення) покриття тротуару внутрішньо-квартального проходу вздовж будинку № 22 по вул. Студентській м. Рубіжне Луганської області»</t>
  </si>
  <si>
    <r>
      <t>100.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</si>
  <si>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Денежниківська сільська рада Новоайдарського р-ну</t>
  </si>
  <si>
    <t>ГО «Товариство сільських жінок «Акація»</t>
  </si>
  <si>
    <t>Капітальний ремонт спортивного залу Денежниківської ЗОШ І-ІІІ ступенів Новоайдарського району Луганської області</t>
  </si>
  <si>
    <r>
      <t>101.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</si>
  <si>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Містківська сільська рада</t>
  </si>
  <si>
    <t>ГО «Темп»</t>
  </si>
  <si>
    <t>Заклад культури – сучасний простір для розвитку громади</t>
  </si>
  <si>
    <r>
      <t>102.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</si>
  <si>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Рудівська сільська рада Сватівського р-ну</t>
  </si>
  <si>
    <t>Укріплення матеріально-технічної бази сільського клубу с Рудівка: «Сільський клуб – оберіг культури на селі</t>
  </si>
  <si>
    <r>
      <t>103.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</si>
  <si>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Стельмахівська сільська рада</t>
  </si>
  <si>
    <t>Поточний ремонт нежитлової будівлі (будинку культури) Стельмахівської сільської ради Сватівського району Луганської області за адресою: Луганська область, Сватівський район, с Стельмахівка, вул. Шкільна, буд. 4 а</t>
  </si>
  <si>
    <r>
      <t>104.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</si>
  <si>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Улаштування кріплення ринкового майданчика щебенем та тротуарною плиткою в смт Петропавлівка</t>
  </si>
  <si>
    <r>
      <t>105.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</si>
  <si>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Бахмутівська сільська рада Новоайдарського р-ну</t>
  </si>
  <si>
    <t>Ініціативна група громадян «Джерело»</t>
  </si>
  <si>
    <t>Капітальний ремонт спортивного залу Бахмутівської ЗОШ І-ІІІ ступенів Новоайдарського району Луганської області</t>
  </si>
  <si>
    <t>47493 (20%) районний</t>
  </si>
  <si>
    <t>59366 (25%) сільський</t>
  </si>
  <si>
    <r>
      <t>106.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</si>
  <si>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Улаштування двох торгівельних рядів та павільйона на п’ять місць ринкового майданчика в смт Петропавлівка</t>
  </si>
  <si>
    <r>
      <t>107.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</si>
  <si>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Сучасний підхід до навчання дітей шляхом створення мультимедійного класу в Марківській ЗОШ І-ІІ ступенів № 1</t>
  </si>
  <si>
    <r>
      <t>108.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</si>
  <si>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Малорязанцівська селищна рада Попаснянського району</t>
  </si>
  <si>
    <t>Будівництво вуличного освітлення по вулиці Паркова від будинку 1 до будинку 19 в сел. Лисичанське</t>
  </si>
  <si>
    <r>
      <t>109.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</si>
  <si>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Нове життя нової прагне дії (поточний ремонт по заміні вікон та дверей сільського клубу за адресою с Лозовівка, вул. Миру, буд. 94 Старобільського району Луганської області)</t>
  </si>
  <si>
    <r>
      <t>110.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</si>
  <si>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Поточний ремонт харчоблоку комунального закладу «Лисичанський дошкільний навчальний заклад (дитячий садок) № 9 «Червона шапочка»</t>
  </si>
  <si>
    <r>
      <t>111.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</si>
  <si>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Петрівська сільська рада</t>
  </si>
  <si>
    <t>Створення сприятливих умов для дозвілля і відпочинку громадян в Петрівському сільському будинку культури за адресою: Луганська область, Сватівський район, с Коржове</t>
  </si>
  <si>
    <r>
      <t>112.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</si>
  <si>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Оснащення обладнанням кабінету фізики Лисичанського багатопрофільного ліцею для підвищення якості навчання</t>
  </si>
  <si>
    <r>
      <t>113.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</si>
  <si>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Новопсковська районна рада</t>
  </si>
  <si>
    <t>Пісківська сільська рада</t>
  </si>
  <si>
    <t>Оснащення сучасними меблями їдальні та класних кімнат Пісківської загальноосвітньої школи І-ІІІ ступенів Новопсковської районної ради Луганської області</t>
  </si>
  <si>
    <r>
      <t>114.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> </t>
    </r>
  </si>
  <si>
    <t>Поточний ремонт приміщення та оснащення народознавчої кімнати, як центру української культури «Батьківська хата»</t>
  </si>
  <si>
    <r>
      <t>115.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</si>
  <si>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Поточний ремонт лекційної зали та придбання обладнання для створення Лисичанського міського об’єднання обдарованих дітей та молоді «Esteticclab», як регіонального осередку естетичного виховання дітей та молоді</t>
  </si>
  <si>
    <r>
      <t>116.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</si>
  <si>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Зміцнення матеріально-технічної бази бібліотеки-філії № 23 с Рудівки КЗ «Сватівська районна центральна бібліотечна система: Бібліотека – інноваційний центр розвитку громади</t>
  </si>
  <si>
    <r>
      <t>117.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</si>
  <si>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Оснащення спортивної зали КЗ «Лисичанський дошкільний навчальний заклад (ясла-садок) № 1 «Шпачок» для повноцінного впровадження в освітній процес інноваційних оздоровчих технологій»</t>
  </si>
  <si>
    <r>
      <t>118.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</si>
  <si>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Хворостянівська сільська рада</t>
  </si>
  <si>
    <t>ГО Хворостянівській промінь надії Старобільщини</t>
  </si>
  <si>
    <r>
      <t xml:space="preserve">Прикраса шкільного подвір’я» (Поточний ремонт </t>
    </r>
    <r>
      <rPr>
        <sz val="12"/>
        <color rgb="FF222222"/>
        <rFont val="Times New Roman"/>
        <family val="1"/>
        <charset val="204"/>
      </rPr>
      <t>г</t>
    </r>
    <r>
      <rPr>
        <sz val="12"/>
        <color theme="1"/>
        <rFont val="Times New Roman"/>
        <family val="1"/>
        <charset val="204"/>
      </rPr>
      <t>анку центрального входу Хворостянівської ЗОШ І-ІІ ступенів у с Хворостянівка Старобільського району Луганської області</t>
    </r>
  </si>
  <si>
    <r>
      <t>119.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</si>
  <si>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Можняківська сільська рада Новопсковського району</t>
  </si>
  <si>
    <t>Оснащення засобами навчання (комплектом інтерактивного обладнання) Можняківської загальноосвітньої школи І-ІІІ ступенів Новопсковської районної ради Луганської області</t>
  </si>
  <si>
    <r>
      <t>120.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</si>
  <si>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Кризька сільська рада Марківського району</t>
  </si>
  <si>
    <t>ГО «Кризька сільська організація «Промінь»</t>
  </si>
  <si>
    <t xml:space="preserve">Діти - наше майбутнє </t>
  </si>
  <si>
    <r>
      <t>121.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</si>
  <si>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Ініціативна група жителів села Євсуг</t>
  </si>
  <si>
    <t>Культурний ровиток – джерело процвітання Євсузької громади</t>
  </si>
  <si>
    <r>
      <t>122.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</si>
  <si>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Хворостянівська сільська рада Старобільського р-ну </t>
  </si>
  <si>
    <t>Сільський клуб у новому форматі (заміна вікон з метою енергозбереження у Кам'янському сільському клубі за адресою: с Кам’янка, вул. Кринична, 1а Старобільського району Луганської області)</t>
  </si>
  <si>
    <r>
      <t>123.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</si>
  <si>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Оснащення спортивної зали комунального закладу «Лисичанський дошкільний навчальний заклад (ясла-садок) № 10 «Малятко» для розвитку різних форм рухової активності дітей</t>
  </si>
  <si>
    <r>
      <t>124.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</si>
  <si>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Кремінська міська рада </t>
  </si>
  <si>
    <t>ГО «Наша Громада»</t>
  </si>
  <si>
    <t>Посилення громадської безпеки мешканців шляхом впровадження системи зовнішнього відеоспостереження на території Кремінської міської ради</t>
  </si>
  <si>
    <r>
      <t>125.</t>
    </r>
    <r>
      <rPr>
        <sz val="7"/>
        <color rgb="FF000000"/>
        <rFont val="Times New Roman"/>
        <family val="1"/>
        <charset val="204"/>
      </rPr>
      <t xml:space="preserve">             </t>
    </r>
    <r>
      <rPr>
        <sz val="12"/>
        <color rgb="FF000000"/>
        <rFont val="Times New Roman"/>
        <family val="1"/>
        <charset val="204"/>
      </rPr>
      <t> </t>
    </r>
  </si>
  <si>
    <t>Петрівська сільська рада Сватівського р-ну</t>
  </si>
  <si>
    <t>Ініціативна група жителів с. Коржове</t>
  </si>
  <si>
    <t>Підвищення стандартів життя жителів Петрівської територіальної громади шляхом будівництва вуличного освітлення (інноваційні енергоефективні заходи вуличного освітлення с. Коржове). Модернізація з використанням ВДЕ (енергія сонця) за адресою: Луганська обл. Сватівський р-н, с. Коржове</t>
  </si>
  <si>
    <r>
      <t>126.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</si>
  <si>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Закупівля спецтехніки (гідродинамічної машини KJ-3100) для МКП «Сватівський водоканал»</t>
  </si>
  <si>
    <r>
      <t>127.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</si>
  <si>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Містківська сільська рада Сватівського р-ну </t>
  </si>
  <si>
    <t>ГО «ТЕМП»</t>
  </si>
  <si>
    <t>Збирання та переробка вторинної сировини</t>
  </si>
  <si>
    <r>
      <t>128.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</si>
  <si>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Оснащення спортивного майданчику Лисичанського ДНЗ № 8 «Світлячок» для створення спортивно-оздоровчого середовища</t>
  </si>
  <si>
    <r>
      <t>129.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</si>
  <si>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Закупівля комплектувальних виробів (контейнерів для роздільного збору ТПВ) до транспортного засобу спеціального призначення (сміттєвоза із заднім завантаженням КО-440)</t>
  </si>
  <si>
    <r>
      <t>130.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</si>
  <si>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Велокарети – на варті «Екобезпеки» Кремінської територіальної громади</t>
  </si>
  <si>
    <r>
      <t>131.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</si>
  <si>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Придбання спеціалізованої сніговбиральної техніки для комунального підприємства Кремінської міської ради</t>
  </si>
  <si>
    <r>
      <t>132.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</si>
  <si>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Подаруйте дітям радість!</t>
  </si>
  <si>
    <r>
      <t>133.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</si>
  <si>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Ініціативна група мешканців будинку 61 кв. Ватутіна м. Старобільськ</t>
  </si>
  <si>
    <t>Благоустрій прилеглої території буд. 61, кв. Ватутіна, м. Старобільськ, Луганської області</t>
  </si>
  <si>
    <r>
      <t>134.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</si>
  <si>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Ініціативна група мешканців будинку 6 площі Базарній м. Старобільськ</t>
  </si>
  <si>
    <t>Забезпечення безпеки життєдіяльності мешканців будинку 6 площі Базарній м. Старобільськ</t>
  </si>
  <si>
    <t>Лішик Ольга Петрвна</t>
  </si>
  <si>
    <t>Прокопенко Володимир Миколайович</t>
  </si>
  <si>
    <t>Адамчук Аліна Олексіївна</t>
  </si>
  <si>
    <t>Ахтирська Людмила Євгенівна</t>
  </si>
  <si>
    <t>Бичкова Лариса Миколаївна</t>
  </si>
  <si>
    <t>Бойко Наталія Іванівна</t>
  </si>
  <si>
    <t>Волохов Антон Михайлович</t>
  </si>
  <si>
    <t>Зінченко Альберт Миколайович</t>
  </si>
  <si>
    <t>Левченко Микола Миколайович</t>
  </si>
  <si>
    <t>Козлова Людмила Василівна</t>
  </si>
  <si>
    <t>Соложеніцин Ігор Миколайович</t>
  </si>
  <si>
    <t>Стецюк Ігор Вікторович</t>
  </si>
  <si>
    <t>Тихонов Олег Вікторович</t>
  </si>
  <si>
    <t>Фєрєнц Віталій Богданович</t>
  </si>
  <si>
    <t>Шелест Сергій Григорович</t>
  </si>
  <si>
    <t>Шкорубський Валентин Якович</t>
  </si>
  <si>
    <t>Агібалов           Ігор Володимирович</t>
  </si>
  <si>
    <t>Анікієва       Тетяна Володимирівна</t>
  </si>
  <si>
    <t>Оцінка за приоритетним напрямом</t>
  </si>
  <si>
    <t>Оцінка за співфінансуванням</t>
  </si>
  <si>
    <t>Оцінка за ОТГ</t>
  </si>
  <si>
    <t>Загальна оцінка</t>
  </si>
  <si>
    <t>171 000,00 (29,99%) районний</t>
  </si>
  <si>
    <t>170 468,00 (29,89%) сільський</t>
  </si>
  <si>
    <t>90 000,00 (25,71%) районний</t>
  </si>
  <si>
    <t>67 000,00 (19,14%) сільський</t>
  </si>
  <si>
    <t>98 532,00 (40%) районний</t>
  </si>
  <si>
    <t>12 316,00 (5%) сільський</t>
  </si>
  <si>
    <t>23 258,00 (23,61%) районний</t>
  </si>
  <si>
    <t>20 000,00 (20,30%) сільський</t>
  </si>
  <si>
    <t>КИ</t>
  </si>
  <si>
    <t>Середній бал за оцінку вплив на розвиток АТО</t>
  </si>
  <si>
    <t>ГО «Центр стійкого   місцевого розвитку Синергія»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</si>
</sst>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0" fontId="6" fillId="0" borderId="2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0" fontId="6" fillId="0" borderId="7" xfId="0" applyNumberFormat="1" applyFont="1" applyBorder="1" applyAlignment="1">
      <alignment vertical="top" wrapText="1"/>
    </xf>
    <xf numFmtId="10" fontId="6" fillId="0" borderId="8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Border="1"/>
    <xf numFmtId="4" fontId="6" fillId="0" borderId="9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0" fontId="6" fillId="0" borderId="5" xfId="0" applyNumberFormat="1" applyFont="1" applyBorder="1" applyAlignment="1">
      <alignment vertical="top" wrapText="1"/>
    </xf>
    <xf numFmtId="165" fontId="0" fillId="0" borderId="0" xfId="0" applyNumberFormat="1"/>
    <xf numFmtId="4" fontId="1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" fontId="21" fillId="0" borderId="9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10" fontId="21" fillId="0" borderId="2" xfId="0" applyNumberFormat="1" applyFont="1" applyBorder="1" applyAlignment="1">
      <alignment vertical="top" wrapText="1"/>
    </xf>
    <xf numFmtId="0" fontId="22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6"/>
  <sheetViews>
    <sheetView topLeftCell="D142" workbookViewId="0">
      <selection activeCell="AD142" sqref="AD142:AD143"/>
    </sheetView>
  </sheetViews>
  <sheetFormatPr defaultRowHeight="15" outlineLevelCol="1"/>
  <cols>
    <col min="2" max="2" width="25.5703125" customWidth="1"/>
    <col min="3" max="3" width="43.85546875" customWidth="1"/>
    <col min="4" max="4" width="11" customWidth="1"/>
    <col min="5" max="6" width="12.85546875" bestFit="1" customWidth="1"/>
    <col min="7" max="7" width="13.85546875" customWidth="1"/>
    <col min="8" max="8" width="9.28515625" hidden="1" customWidth="1" outlineLevel="1"/>
    <col min="9" max="9" width="13.28515625" hidden="1" customWidth="1" outlineLevel="1"/>
    <col min="10" max="10" width="16.42578125" hidden="1" customWidth="1" outlineLevel="1"/>
    <col min="11" max="11" width="12.7109375" hidden="1" customWidth="1" outlineLevel="1"/>
    <col min="12" max="12" width="15.85546875" hidden="1" customWidth="1" outlineLevel="1"/>
    <col min="13" max="13" width="12.140625" hidden="1" customWidth="1" outlineLevel="1"/>
    <col min="14" max="14" width="11.85546875" hidden="1" customWidth="1" outlineLevel="1"/>
    <col min="15" max="15" width="9.140625" hidden="1" customWidth="1" outlineLevel="1"/>
    <col min="16" max="16" width="13" hidden="1" customWidth="1" outlineLevel="1"/>
    <col min="17" max="17" width="14" hidden="1" customWidth="1" outlineLevel="1"/>
    <col min="18" max="18" width="15.28515625" hidden="1" customWidth="1" outlineLevel="1"/>
    <col min="19" max="19" width="11.7109375" hidden="1" customWidth="1" outlineLevel="1"/>
    <col min="20" max="20" width="14.28515625" hidden="1" customWidth="1" outlineLevel="1"/>
    <col min="21" max="21" width="11.28515625" hidden="1" customWidth="1" outlineLevel="1"/>
    <col min="22" max="22" width="11.85546875" hidden="1" customWidth="1" outlineLevel="1"/>
    <col min="23" max="23" width="11.28515625" hidden="1" customWidth="1" outlineLevel="1"/>
    <col min="24" max="24" width="11.42578125" hidden="1" customWidth="1" outlineLevel="1"/>
    <col min="25" max="25" width="14.5703125" hidden="1" customWidth="1" outlineLevel="1"/>
    <col min="26" max="26" width="16.85546875" customWidth="1" collapsed="1"/>
    <col min="27" max="27" width="18.28515625" customWidth="1"/>
    <col min="28" max="28" width="20.85546875" customWidth="1"/>
    <col min="29" max="29" width="15.7109375" customWidth="1"/>
    <col min="30" max="30" width="18.7109375" customWidth="1"/>
  </cols>
  <sheetData>
    <row r="1" spans="1:30" ht="15.75" thickBot="1"/>
    <row r="2" spans="1:30" ht="63" customHeight="1" thickBot="1">
      <c r="A2" s="41" t="s">
        <v>0</v>
      </c>
      <c r="B2" s="21" t="s">
        <v>1</v>
      </c>
      <c r="C2" s="59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3" t="s">
        <v>8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41" t="s">
        <v>424</v>
      </c>
      <c r="AA2" s="41" t="s">
        <v>411</v>
      </c>
      <c r="AB2" s="41" t="s">
        <v>412</v>
      </c>
      <c r="AC2" s="41" t="s">
        <v>413</v>
      </c>
      <c r="AD2" s="41" t="s">
        <v>414</v>
      </c>
    </row>
    <row r="3" spans="1:30" ht="63.75" customHeight="1" thickBot="1">
      <c r="A3" s="42"/>
      <c r="B3" s="22" t="s">
        <v>2</v>
      </c>
      <c r="C3" s="60"/>
      <c r="D3" s="61"/>
      <c r="E3" s="61"/>
      <c r="F3" s="61"/>
      <c r="G3" s="61"/>
      <c r="H3" s="23" t="s">
        <v>393</v>
      </c>
      <c r="I3" s="23" t="s">
        <v>394</v>
      </c>
      <c r="J3" s="23" t="s">
        <v>409</v>
      </c>
      <c r="K3" s="23" t="s">
        <v>395</v>
      </c>
      <c r="L3" s="23" t="s">
        <v>410</v>
      </c>
      <c r="M3" s="23" t="s">
        <v>396</v>
      </c>
      <c r="N3" s="23" t="s">
        <v>397</v>
      </c>
      <c r="O3" s="23" t="s">
        <v>398</v>
      </c>
      <c r="P3" s="23" t="s">
        <v>399</v>
      </c>
      <c r="Q3" s="23" t="s">
        <v>400</v>
      </c>
      <c r="R3" s="23" t="s">
        <v>401</v>
      </c>
      <c r="S3" s="25" t="s">
        <v>402</v>
      </c>
      <c r="T3" s="23" t="s">
        <v>403</v>
      </c>
      <c r="U3" s="23" t="s">
        <v>404</v>
      </c>
      <c r="V3" s="23" t="s">
        <v>405</v>
      </c>
      <c r="W3" s="23" t="s">
        <v>406</v>
      </c>
      <c r="X3" s="23" t="s">
        <v>407</v>
      </c>
      <c r="Y3" s="24" t="s">
        <v>408</v>
      </c>
      <c r="Z3" s="42"/>
      <c r="AA3" s="42"/>
      <c r="AB3" s="42"/>
      <c r="AC3" s="42"/>
      <c r="AD3" s="42"/>
    </row>
    <row r="4" spans="1:30" ht="83.25" customHeight="1">
      <c r="A4" s="57" t="s">
        <v>9</v>
      </c>
      <c r="B4" s="1" t="s">
        <v>10</v>
      </c>
      <c r="C4" s="6" t="s">
        <v>12</v>
      </c>
      <c r="D4" s="20">
        <v>384550</v>
      </c>
      <c r="E4" s="20">
        <v>192275</v>
      </c>
      <c r="F4" s="20">
        <v>149974</v>
      </c>
      <c r="G4" s="20">
        <v>42301</v>
      </c>
      <c r="H4" s="46">
        <v>3</v>
      </c>
      <c r="I4" s="46">
        <v>3</v>
      </c>
      <c r="J4" s="46">
        <v>2</v>
      </c>
      <c r="K4" s="46">
        <v>3</v>
      </c>
      <c r="L4" s="46">
        <v>3</v>
      </c>
      <c r="M4" s="46">
        <v>3</v>
      </c>
      <c r="N4" s="46">
        <v>3</v>
      </c>
      <c r="O4" s="46">
        <v>3</v>
      </c>
      <c r="P4" s="46">
        <v>3</v>
      </c>
      <c r="Q4" s="46">
        <v>3</v>
      </c>
      <c r="R4" s="46">
        <v>3</v>
      </c>
      <c r="S4" s="48"/>
      <c r="T4" s="46">
        <v>3</v>
      </c>
      <c r="U4" s="46">
        <v>3</v>
      </c>
      <c r="V4" s="46">
        <v>3</v>
      </c>
      <c r="W4" s="46">
        <v>3</v>
      </c>
      <c r="X4" s="46">
        <v>3</v>
      </c>
      <c r="Y4" s="46">
        <v>3</v>
      </c>
      <c r="Z4" s="50">
        <f>SUM(H4:Y5)/17</f>
        <v>2.9411764705882355</v>
      </c>
      <c r="AA4" s="37">
        <v>1</v>
      </c>
      <c r="AB4" s="37">
        <v>2</v>
      </c>
      <c r="AC4" s="37">
        <v>1</v>
      </c>
      <c r="AD4" s="39">
        <f>SUM(Z4:AC5)</f>
        <v>6.9411764705882355</v>
      </c>
    </row>
    <row r="5" spans="1:30" ht="16.5" thickBot="1">
      <c r="A5" s="58"/>
      <c r="B5" s="2" t="s">
        <v>11</v>
      </c>
      <c r="C5" s="7"/>
      <c r="D5" s="8"/>
      <c r="E5" s="9">
        <f>E4/D4</f>
        <v>0.5</v>
      </c>
      <c r="F5" s="9">
        <f>F4/D4</f>
        <v>0.3899986997789624</v>
      </c>
      <c r="G5" s="9">
        <f>G4/D4</f>
        <v>0.11000130022103757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9"/>
      <c r="T5" s="47"/>
      <c r="U5" s="47"/>
      <c r="V5" s="47"/>
      <c r="W5" s="47"/>
      <c r="X5" s="47"/>
      <c r="Y5" s="47"/>
      <c r="Z5" s="51"/>
      <c r="AA5" s="38"/>
      <c r="AB5" s="38"/>
      <c r="AC5" s="38"/>
      <c r="AD5" s="40"/>
    </row>
    <row r="6" spans="1:30" ht="83.25" customHeight="1">
      <c r="A6" s="57" t="s">
        <v>13</v>
      </c>
      <c r="B6" s="1" t="s">
        <v>10</v>
      </c>
      <c r="C6" s="6" t="s">
        <v>15</v>
      </c>
      <c r="D6" s="20">
        <v>378584</v>
      </c>
      <c r="E6" s="20">
        <v>189292</v>
      </c>
      <c r="F6" s="20">
        <v>147648</v>
      </c>
      <c r="G6" s="20">
        <v>41644</v>
      </c>
      <c r="H6" s="46">
        <v>3</v>
      </c>
      <c r="I6" s="46">
        <v>3</v>
      </c>
      <c r="J6" s="46">
        <v>2</v>
      </c>
      <c r="K6" s="46">
        <v>3</v>
      </c>
      <c r="L6" s="46">
        <v>3</v>
      </c>
      <c r="M6" s="46">
        <v>2</v>
      </c>
      <c r="N6" s="46">
        <v>3</v>
      </c>
      <c r="O6" s="46">
        <v>3</v>
      </c>
      <c r="P6" s="46">
        <v>3</v>
      </c>
      <c r="Q6" s="46">
        <v>1</v>
      </c>
      <c r="R6" s="46">
        <v>2</v>
      </c>
      <c r="S6" s="48"/>
      <c r="T6" s="46">
        <v>3</v>
      </c>
      <c r="U6" s="46">
        <v>3</v>
      </c>
      <c r="V6" s="46">
        <v>3</v>
      </c>
      <c r="W6" s="46">
        <v>3</v>
      </c>
      <c r="X6" s="46">
        <v>3</v>
      </c>
      <c r="Y6" s="46">
        <v>3</v>
      </c>
      <c r="Z6" s="50">
        <f t="shared" ref="Z6" si="0">SUM(H6:Y7)/17</f>
        <v>2.7058823529411766</v>
      </c>
      <c r="AA6" s="37">
        <v>1</v>
      </c>
      <c r="AB6" s="37">
        <v>2</v>
      </c>
      <c r="AC6" s="37">
        <v>1</v>
      </c>
      <c r="AD6" s="39">
        <f>SUM(Z6:AC7)</f>
        <v>6.7058823529411766</v>
      </c>
    </row>
    <row r="7" spans="1:30" ht="32.25" thickBot="1">
      <c r="A7" s="58"/>
      <c r="B7" s="2" t="s">
        <v>14</v>
      </c>
      <c r="C7" s="7"/>
      <c r="D7" s="17"/>
      <c r="E7" s="9">
        <f>E6/D6</f>
        <v>0.5</v>
      </c>
      <c r="F7" s="9">
        <f>F6/D6</f>
        <v>0.39000063394121254</v>
      </c>
      <c r="G7" s="9">
        <f>G6/D6</f>
        <v>0.10999936605878748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9"/>
      <c r="T7" s="47"/>
      <c r="U7" s="47"/>
      <c r="V7" s="47"/>
      <c r="W7" s="47"/>
      <c r="X7" s="47"/>
      <c r="Y7" s="47"/>
      <c r="Z7" s="51"/>
      <c r="AA7" s="38"/>
      <c r="AB7" s="38"/>
      <c r="AC7" s="38"/>
      <c r="AD7" s="40"/>
    </row>
    <row r="8" spans="1:30" ht="100.5" customHeight="1">
      <c r="A8" s="57" t="s">
        <v>16</v>
      </c>
      <c r="B8" s="1" t="s">
        <v>17</v>
      </c>
      <c r="C8" s="6" t="s">
        <v>19</v>
      </c>
      <c r="D8" s="20">
        <v>99570</v>
      </c>
      <c r="E8" s="20">
        <v>49785</v>
      </c>
      <c r="F8" s="20">
        <v>15000</v>
      </c>
      <c r="G8" s="20">
        <v>34785</v>
      </c>
      <c r="H8" s="46">
        <v>2</v>
      </c>
      <c r="I8" s="46">
        <v>3</v>
      </c>
      <c r="J8" s="46">
        <v>1</v>
      </c>
      <c r="K8" s="46">
        <v>3</v>
      </c>
      <c r="L8" s="46">
        <v>2</v>
      </c>
      <c r="M8" s="46">
        <v>3</v>
      </c>
      <c r="N8" s="46">
        <v>2</v>
      </c>
      <c r="O8" s="46">
        <v>1</v>
      </c>
      <c r="P8" s="46">
        <v>2</v>
      </c>
      <c r="Q8" s="46">
        <v>3</v>
      </c>
      <c r="R8" s="46">
        <v>1</v>
      </c>
      <c r="S8" s="48"/>
      <c r="T8" s="46">
        <v>2</v>
      </c>
      <c r="U8" s="46">
        <v>3</v>
      </c>
      <c r="V8" s="46">
        <v>2</v>
      </c>
      <c r="W8" s="46">
        <v>2</v>
      </c>
      <c r="X8" s="46">
        <v>2</v>
      </c>
      <c r="Y8" s="46">
        <v>2</v>
      </c>
      <c r="Z8" s="50">
        <f t="shared" ref="Z8" si="1">SUM(H8:Y9)/17</f>
        <v>2.1176470588235294</v>
      </c>
      <c r="AA8" s="37">
        <v>1</v>
      </c>
      <c r="AB8" s="37">
        <v>4</v>
      </c>
      <c r="AC8" s="37">
        <v>0</v>
      </c>
      <c r="AD8" s="39">
        <f t="shared" ref="AD8" si="2">SUM(Z8:AC9)</f>
        <v>7.117647058823529</v>
      </c>
    </row>
    <row r="9" spans="1:30" ht="47.25" customHeight="1" thickBot="1">
      <c r="A9" s="58"/>
      <c r="B9" s="3" t="s">
        <v>18</v>
      </c>
      <c r="C9" s="7"/>
      <c r="D9" s="17"/>
      <c r="E9" s="9">
        <f>E8/D8</f>
        <v>0.5</v>
      </c>
      <c r="F9" s="9">
        <f>F8/D8</f>
        <v>0.15064778547755348</v>
      </c>
      <c r="G9" s="9">
        <f>G8/D8</f>
        <v>0.34935221452244652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9"/>
      <c r="T9" s="47"/>
      <c r="U9" s="47"/>
      <c r="V9" s="47"/>
      <c r="W9" s="47"/>
      <c r="X9" s="47"/>
      <c r="Y9" s="47"/>
      <c r="Z9" s="51"/>
      <c r="AA9" s="38"/>
      <c r="AB9" s="38"/>
      <c r="AC9" s="38"/>
      <c r="AD9" s="40"/>
    </row>
    <row r="10" spans="1:30" ht="67.5" customHeight="1">
      <c r="A10" s="57" t="s">
        <v>20</v>
      </c>
      <c r="B10" s="1" t="s">
        <v>21</v>
      </c>
      <c r="C10" s="6" t="s">
        <v>23</v>
      </c>
      <c r="D10" s="20">
        <v>87780</v>
      </c>
      <c r="E10" s="20">
        <v>43800</v>
      </c>
      <c r="F10" s="20">
        <v>16480</v>
      </c>
      <c r="G10" s="20">
        <v>27500</v>
      </c>
      <c r="H10" s="46">
        <v>2</v>
      </c>
      <c r="I10" s="46">
        <v>2</v>
      </c>
      <c r="J10" s="46">
        <v>1</v>
      </c>
      <c r="K10" s="46">
        <v>3</v>
      </c>
      <c r="L10" s="46">
        <v>2</v>
      </c>
      <c r="M10" s="46">
        <v>2</v>
      </c>
      <c r="N10" s="46">
        <v>2</v>
      </c>
      <c r="O10" s="46">
        <v>1</v>
      </c>
      <c r="P10" s="46">
        <v>2</v>
      </c>
      <c r="Q10" s="46">
        <v>2</v>
      </c>
      <c r="R10" s="46">
        <v>1</v>
      </c>
      <c r="S10" s="48"/>
      <c r="T10" s="46">
        <v>2</v>
      </c>
      <c r="U10" s="46">
        <v>2</v>
      </c>
      <c r="V10" s="46">
        <v>2</v>
      </c>
      <c r="W10" s="46">
        <v>2</v>
      </c>
      <c r="X10" s="46">
        <v>3</v>
      </c>
      <c r="Y10" s="46">
        <v>2</v>
      </c>
      <c r="Z10" s="50">
        <f t="shared" ref="Z10" si="3">SUM(H10:Y11)/17</f>
        <v>1.9411764705882353</v>
      </c>
      <c r="AA10" s="37">
        <v>1</v>
      </c>
      <c r="AB10" s="37">
        <v>4</v>
      </c>
      <c r="AC10" s="37">
        <v>0</v>
      </c>
      <c r="AD10" s="39">
        <f t="shared" ref="AD10" si="4">SUM(Z10:AC11)</f>
        <v>6.9411764705882355</v>
      </c>
    </row>
    <row r="11" spans="1:30" ht="47.25" customHeight="1" thickBot="1">
      <c r="A11" s="58"/>
      <c r="B11" s="3" t="s">
        <v>22</v>
      </c>
      <c r="C11" s="7"/>
      <c r="D11" s="17"/>
      <c r="E11" s="9">
        <f>E10/D10</f>
        <v>0.49897470950102529</v>
      </c>
      <c r="F11" s="9">
        <f>F10/D10</f>
        <v>0.18774208247892457</v>
      </c>
      <c r="G11" s="9">
        <f>G10/D10</f>
        <v>0.31328320802005011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9"/>
      <c r="T11" s="47"/>
      <c r="U11" s="47"/>
      <c r="V11" s="47"/>
      <c r="W11" s="47"/>
      <c r="X11" s="47"/>
      <c r="Y11" s="47"/>
      <c r="Z11" s="51"/>
      <c r="AA11" s="38"/>
      <c r="AB11" s="38"/>
      <c r="AC11" s="38"/>
      <c r="AD11" s="40"/>
    </row>
    <row r="12" spans="1:30" ht="67.5" customHeight="1">
      <c r="A12" s="57" t="s">
        <v>24</v>
      </c>
      <c r="B12" s="1" t="s">
        <v>10</v>
      </c>
      <c r="C12" s="6" t="s">
        <v>26</v>
      </c>
      <c r="D12" s="20">
        <v>229100</v>
      </c>
      <c r="E12" s="20">
        <v>114550</v>
      </c>
      <c r="F12" s="20">
        <v>89349</v>
      </c>
      <c r="G12" s="20">
        <v>25201</v>
      </c>
      <c r="H12" s="46">
        <v>3</v>
      </c>
      <c r="I12" s="46">
        <v>2</v>
      </c>
      <c r="J12" s="46">
        <v>1</v>
      </c>
      <c r="K12" s="46">
        <v>3</v>
      </c>
      <c r="L12" s="46">
        <v>3</v>
      </c>
      <c r="M12" s="46">
        <v>3</v>
      </c>
      <c r="N12" s="46">
        <v>3</v>
      </c>
      <c r="O12" s="46">
        <v>3</v>
      </c>
      <c r="P12" s="46">
        <v>3</v>
      </c>
      <c r="Q12" s="46">
        <v>3</v>
      </c>
      <c r="R12" s="46">
        <v>2</v>
      </c>
      <c r="S12" s="48"/>
      <c r="T12" s="46">
        <v>3</v>
      </c>
      <c r="U12" s="46">
        <v>3</v>
      </c>
      <c r="V12" s="46">
        <v>3</v>
      </c>
      <c r="W12" s="46">
        <v>3</v>
      </c>
      <c r="X12" s="46">
        <v>3</v>
      </c>
      <c r="Y12" s="46">
        <v>3</v>
      </c>
      <c r="Z12" s="50">
        <f t="shared" ref="Z12" si="5">SUM(H12:Y13)/17</f>
        <v>2.7647058823529411</v>
      </c>
      <c r="AA12" s="37">
        <v>1</v>
      </c>
      <c r="AB12" s="37">
        <v>2</v>
      </c>
      <c r="AC12" s="37">
        <v>1</v>
      </c>
      <c r="AD12" s="39">
        <f t="shared" ref="AD12" si="6">SUM(Z12:AC13)</f>
        <v>6.7647058823529411</v>
      </c>
    </row>
    <row r="13" spans="1:30" ht="24" customHeight="1" thickBot="1">
      <c r="A13" s="58"/>
      <c r="B13" s="3" t="s">
        <v>25</v>
      </c>
      <c r="C13" s="7"/>
      <c r="D13" s="17"/>
      <c r="E13" s="9">
        <f>E12/D12</f>
        <v>0.5</v>
      </c>
      <c r="F13" s="9">
        <f>F12/D12</f>
        <v>0.39</v>
      </c>
      <c r="G13" s="9">
        <f>G12/D12</f>
        <v>0.11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9"/>
      <c r="T13" s="47"/>
      <c r="U13" s="47"/>
      <c r="V13" s="47"/>
      <c r="W13" s="47"/>
      <c r="X13" s="47"/>
      <c r="Y13" s="47"/>
      <c r="Z13" s="51"/>
      <c r="AA13" s="38"/>
      <c r="AB13" s="38"/>
      <c r="AC13" s="38"/>
      <c r="AD13" s="40"/>
    </row>
    <row r="14" spans="1:30" ht="67.5" customHeight="1">
      <c r="A14" s="57" t="s">
        <v>27</v>
      </c>
      <c r="B14" s="1" t="s">
        <v>28</v>
      </c>
      <c r="C14" s="6" t="s">
        <v>30</v>
      </c>
      <c r="D14" s="20">
        <v>92267</v>
      </c>
      <c r="E14" s="20">
        <v>46133</v>
      </c>
      <c r="F14" s="20">
        <v>26134</v>
      </c>
      <c r="G14" s="20">
        <v>20000</v>
      </c>
      <c r="H14" s="46">
        <v>3</v>
      </c>
      <c r="I14" s="46" t="s">
        <v>423</v>
      </c>
      <c r="J14" s="46">
        <v>1</v>
      </c>
      <c r="K14" s="46">
        <v>3</v>
      </c>
      <c r="L14" s="46">
        <v>3</v>
      </c>
      <c r="M14" s="46">
        <v>3</v>
      </c>
      <c r="N14" s="46">
        <v>3</v>
      </c>
      <c r="O14" s="46">
        <v>1</v>
      </c>
      <c r="P14" s="46">
        <v>3</v>
      </c>
      <c r="Q14" s="46">
        <v>2</v>
      </c>
      <c r="R14" s="46">
        <v>3</v>
      </c>
      <c r="S14" s="48"/>
      <c r="T14" s="46">
        <v>3</v>
      </c>
      <c r="U14" s="46">
        <v>3</v>
      </c>
      <c r="V14" s="46">
        <v>3</v>
      </c>
      <c r="W14" s="46">
        <v>3</v>
      </c>
      <c r="X14" s="46">
        <v>3</v>
      </c>
      <c r="Y14" s="46">
        <v>3</v>
      </c>
      <c r="Z14" s="50">
        <f>SUM(H14:Y15)/16</f>
        <v>2.6875</v>
      </c>
      <c r="AA14" s="37">
        <v>1</v>
      </c>
      <c r="AB14" s="37">
        <v>3</v>
      </c>
      <c r="AC14" s="37">
        <v>0</v>
      </c>
      <c r="AD14" s="39">
        <f t="shared" ref="AD14" si="7">SUM(Z14:AC15)</f>
        <v>6.6875</v>
      </c>
    </row>
    <row r="15" spans="1:30" ht="24" customHeight="1" thickBot="1">
      <c r="A15" s="58"/>
      <c r="B15" s="3" t="s">
        <v>29</v>
      </c>
      <c r="C15" s="7"/>
      <c r="D15" s="17"/>
      <c r="E15" s="9">
        <f>E14/D14</f>
        <v>0.499994580944433</v>
      </c>
      <c r="F15" s="9">
        <f>F14/D14</f>
        <v>0.28324319637573564</v>
      </c>
      <c r="G15" s="9">
        <f>G14/D14</f>
        <v>0.21676222267983136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9"/>
      <c r="T15" s="47"/>
      <c r="U15" s="47"/>
      <c r="V15" s="47"/>
      <c r="W15" s="47"/>
      <c r="X15" s="47"/>
      <c r="Y15" s="47"/>
      <c r="Z15" s="51"/>
      <c r="AA15" s="38"/>
      <c r="AB15" s="38"/>
      <c r="AC15" s="38"/>
      <c r="AD15" s="40"/>
    </row>
    <row r="16" spans="1:30" ht="67.5" customHeight="1">
      <c r="A16" s="57" t="s">
        <v>31</v>
      </c>
      <c r="B16" s="1" t="s">
        <v>28</v>
      </c>
      <c r="C16" s="6" t="s">
        <v>32</v>
      </c>
      <c r="D16" s="20">
        <v>82580</v>
      </c>
      <c r="E16" s="20">
        <v>41290</v>
      </c>
      <c r="F16" s="20">
        <v>23290</v>
      </c>
      <c r="G16" s="20">
        <v>18000</v>
      </c>
      <c r="H16" s="46">
        <v>3</v>
      </c>
      <c r="I16" s="46" t="s">
        <v>423</v>
      </c>
      <c r="J16" s="46">
        <v>1</v>
      </c>
      <c r="K16" s="46">
        <v>3</v>
      </c>
      <c r="L16" s="46">
        <v>3</v>
      </c>
      <c r="M16" s="46">
        <v>3</v>
      </c>
      <c r="N16" s="46">
        <v>3</v>
      </c>
      <c r="O16" s="46">
        <v>1</v>
      </c>
      <c r="P16" s="46">
        <v>3</v>
      </c>
      <c r="Q16" s="46">
        <v>3</v>
      </c>
      <c r="R16" s="46">
        <v>3</v>
      </c>
      <c r="S16" s="48"/>
      <c r="T16" s="46">
        <v>3</v>
      </c>
      <c r="U16" s="46">
        <v>3</v>
      </c>
      <c r="V16" s="46">
        <v>3</v>
      </c>
      <c r="W16" s="46">
        <v>3</v>
      </c>
      <c r="X16" s="46">
        <v>3</v>
      </c>
      <c r="Y16" s="46">
        <v>3</v>
      </c>
      <c r="Z16" s="50">
        <f>SUM(H16:Y17)/16</f>
        <v>2.75</v>
      </c>
      <c r="AA16" s="37">
        <v>1</v>
      </c>
      <c r="AB16" s="37">
        <v>3</v>
      </c>
      <c r="AC16" s="37">
        <v>0</v>
      </c>
      <c r="AD16" s="39">
        <f t="shared" ref="AD16" si="8">SUM(Z16:AC17)</f>
        <v>6.75</v>
      </c>
    </row>
    <row r="17" spans="1:30" ht="24" customHeight="1" thickBot="1">
      <c r="A17" s="58"/>
      <c r="B17" s="3" t="s">
        <v>29</v>
      </c>
      <c r="C17" s="7"/>
      <c r="D17" s="17"/>
      <c r="E17" s="9">
        <f>E16/D16</f>
        <v>0.5</v>
      </c>
      <c r="F17" s="9">
        <f>F16/D16</f>
        <v>0.28202954710583678</v>
      </c>
      <c r="G17" s="9">
        <f>G16/D16</f>
        <v>0.21797045289416322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9"/>
      <c r="T17" s="47"/>
      <c r="U17" s="47"/>
      <c r="V17" s="47"/>
      <c r="W17" s="47"/>
      <c r="X17" s="47"/>
      <c r="Y17" s="47"/>
      <c r="Z17" s="51"/>
      <c r="AA17" s="38"/>
      <c r="AB17" s="38"/>
      <c r="AC17" s="38"/>
      <c r="AD17" s="40"/>
    </row>
    <row r="18" spans="1:30" ht="54.75" customHeight="1">
      <c r="A18" s="57" t="s">
        <v>33</v>
      </c>
      <c r="B18" s="1" t="s">
        <v>34</v>
      </c>
      <c r="C18" s="6" t="s">
        <v>36</v>
      </c>
      <c r="D18" s="20">
        <v>404258</v>
      </c>
      <c r="E18" s="20">
        <v>200000</v>
      </c>
      <c r="F18" s="20">
        <v>113756.44</v>
      </c>
      <c r="G18" s="20">
        <v>90501.26</v>
      </c>
      <c r="H18" s="46">
        <v>2</v>
      </c>
      <c r="I18" s="46">
        <v>2</v>
      </c>
      <c r="J18" s="46">
        <v>2</v>
      </c>
      <c r="K18" s="46">
        <v>2</v>
      </c>
      <c r="L18" s="46">
        <v>2</v>
      </c>
      <c r="M18" s="46">
        <v>3</v>
      </c>
      <c r="N18" s="46">
        <v>2</v>
      </c>
      <c r="O18" s="46">
        <v>3</v>
      </c>
      <c r="P18" s="46">
        <v>2</v>
      </c>
      <c r="Q18" s="46">
        <v>3</v>
      </c>
      <c r="R18" s="46">
        <v>3</v>
      </c>
      <c r="S18" s="48"/>
      <c r="T18" s="46">
        <v>2</v>
      </c>
      <c r="U18" s="46">
        <v>2</v>
      </c>
      <c r="V18" s="46">
        <v>2</v>
      </c>
      <c r="W18" s="46">
        <v>2</v>
      </c>
      <c r="X18" s="46">
        <v>2</v>
      </c>
      <c r="Y18" s="46">
        <v>2</v>
      </c>
      <c r="Z18" s="50">
        <f t="shared" ref="Z18" si="9">SUM(H18:Y19)/17</f>
        <v>2.2352941176470589</v>
      </c>
      <c r="AA18" s="37">
        <v>1</v>
      </c>
      <c r="AB18" s="37">
        <v>3</v>
      </c>
      <c r="AC18" s="37">
        <v>0</v>
      </c>
      <c r="AD18" s="39">
        <f t="shared" ref="AD18" si="10">SUM(Z18:AC19)</f>
        <v>6.2352941176470589</v>
      </c>
    </row>
    <row r="19" spans="1:30" ht="54.75" customHeight="1" thickBot="1">
      <c r="A19" s="58"/>
      <c r="B19" s="3" t="s">
        <v>35</v>
      </c>
      <c r="C19" s="7"/>
      <c r="D19" s="17"/>
      <c r="E19" s="9">
        <f>E18/D18</f>
        <v>0.49473356124059387</v>
      </c>
      <c r="F19" s="9">
        <f>F18/D18</f>
        <v>0.28139564337625972</v>
      </c>
      <c r="G19" s="9">
        <f>G18/D18</f>
        <v>0.22387005328280454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9"/>
      <c r="T19" s="47"/>
      <c r="U19" s="47"/>
      <c r="V19" s="47"/>
      <c r="W19" s="47"/>
      <c r="X19" s="47"/>
      <c r="Y19" s="47"/>
      <c r="Z19" s="51"/>
      <c r="AA19" s="38"/>
      <c r="AB19" s="38"/>
      <c r="AC19" s="38"/>
      <c r="AD19" s="40"/>
    </row>
    <row r="20" spans="1:30" ht="71.25" customHeight="1">
      <c r="A20" s="57" t="s">
        <v>37</v>
      </c>
      <c r="B20" s="1" t="s">
        <v>34</v>
      </c>
      <c r="C20" s="6" t="s">
        <v>38</v>
      </c>
      <c r="D20" s="20">
        <v>400000</v>
      </c>
      <c r="E20" s="20">
        <v>200000</v>
      </c>
      <c r="F20" s="20">
        <v>112000</v>
      </c>
      <c r="G20" s="20">
        <v>88000</v>
      </c>
      <c r="H20" s="46">
        <v>2</v>
      </c>
      <c r="I20" s="46">
        <v>2</v>
      </c>
      <c r="J20" s="46">
        <v>2</v>
      </c>
      <c r="K20" s="46">
        <v>2</v>
      </c>
      <c r="L20" s="46">
        <v>2</v>
      </c>
      <c r="M20" s="46">
        <v>2</v>
      </c>
      <c r="N20" s="46">
        <v>2</v>
      </c>
      <c r="O20" s="46">
        <v>2</v>
      </c>
      <c r="P20" s="46">
        <v>2</v>
      </c>
      <c r="Q20" s="46">
        <v>2</v>
      </c>
      <c r="R20" s="46">
        <v>1</v>
      </c>
      <c r="S20" s="48"/>
      <c r="T20" s="46">
        <v>2</v>
      </c>
      <c r="U20" s="46">
        <v>2</v>
      </c>
      <c r="V20" s="46">
        <v>2</v>
      </c>
      <c r="W20" s="46">
        <v>2</v>
      </c>
      <c r="X20" s="46">
        <v>1</v>
      </c>
      <c r="Y20" s="46">
        <v>2</v>
      </c>
      <c r="Z20" s="50">
        <f t="shared" ref="Z20" si="11">SUM(H20:Y21)/17</f>
        <v>1.8823529411764706</v>
      </c>
      <c r="AA20" s="37">
        <v>1</v>
      </c>
      <c r="AB20" s="37">
        <v>3</v>
      </c>
      <c r="AC20" s="37">
        <v>0</v>
      </c>
      <c r="AD20" s="39">
        <f t="shared" ref="AD20" si="12">SUM(Z20:AC21)</f>
        <v>5.882352941176471</v>
      </c>
    </row>
    <row r="21" spans="1:30" ht="54.75" customHeight="1" thickBot="1">
      <c r="A21" s="58"/>
      <c r="B21" s="3" t="s">
        <v>35</v>
      </c>
      <c r="C21" s="7"/>
      <c r="D21" s="17"/>
      <c r="E21" s="9">
        <f>E20/D20</f>
        <v>0.5</v>
      </c>
      <c r="F21" s="9">
        <f>F20/D20</f>
        <v>0.28000000000000003</v>
      </c>
      <c r="G21" s="9">
        <f>G20/D20</f>
        <v>0.22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9"/>
      <c r="T21" s="47"/>
      <c r="U21" s="47"/>
      <c r="V21" s="47"/>
      <c r="W21" s="47"/>
      <c r="X21" s="47"/>
      <c r="Y21" s="47"/>
      <c r="Z21" s="51"/>
      <c r="AA21" s="38"/>
      <c r="AB21" s="38"/>
      <c r="AC21" s="38"/>
      <c r="AD21" s="40"/>
    </row>
    <row r="22" spans="1:30" ht="48.75" customHeight="1">
      <c r="A22" s="57" t="s">
        <v>39</v>
      </c>
      <c r="B22" s="1" t="s">
        <v>34</v>
      </c>
      <c r="C22" s="6" t="s">
        <v>40</v>
      </c>
      <c r="D22" s="20">
        <v>365251</v>
      </c>
      <c r="E22" s="20">
        <v>182625</v>
      </c>
      <c r="F22" s="20">
        <v>102269.5</v>
      </c>
      <c r="G22" s="20">
        <v>80356.5</v>
      </c>
      <c r="H22" s="46">
        <v>2</v>
      </c>
      <c r="I22" s="46">
        <v>2</v>
      </c>
      <c r="J22" s="46">
        <v>1</v>
      </c>
      <c r="K22" s="46">
        <v>2</v>
      </c>
      <c r="L22" s="46">
        <v>2</v>
      </c>
      <c r="M22" s="46">
        <v>3</v>
      </c>
      <c r="N22" s="46">
        <v>2</v>
      </c>
      <c r="O22" s="46">
        <v>2</v>
      </c>
      <c r="P22" s="46">
        <v>2</v>
      </c>
      <c r="Q22" s="46">
        <v>1</v>
      </c>
      <c r="R22" s="46">
        <v>2</v>
      </c>
      <c r="S22" s="48"/>
      <c r="T22" s="46">
        <v>2</v>
      </c>
      <c r="U22" s="46">
        <v>2</v>
      </c>
      <c r="V22" s="46">
        <v>2</v>
      </c>
      <c r="W22" s="46">
        <v>2</v>
      </c>
      <c r="X22" s="46">
        <v>2</v>
      </c>
      <c r="Y22" s="46">
        <v>2</v>
      </c>
      <c r="Z22" s="50">
        <f t="shared" ref="Z22" si="13">SUM(H22:Y23)/17</f>
        <v>1.9411764705882353</v>
      </c>
      <c r="AA22" s="37">
        <v>1</v>
      </c>
      <c r="AB22" s="37">
        <v>3</v>
      </c>
      <c r="AC22" s="37">
        <v>0</v>
      </c>
      <c r="AD22" s="39">
        <f t="shared" ref="AD22" si="14">SUM(Z22:AC23)</f>
        <v>5.9411764705882355</v>
      </c>
    </row>
    <row r="23" spans="1:30" ht="54.75" customHeight="1" thickBot="1">
      <c r="A23" s="58"/>
      <c r="B23" s="3" t="s">
        <v>35</v>
      </c>
      <c r="C23" s="7"/>
      <c r="D23" s="17"/>
      <c r="E23" s="9">
        <f>E22/D22</f>
        <v>0.49999863107835435</v>
      </c>
      <c r="F23" s="9">
        <f>F22/D22</f>
        <v>0.27999786448223274</v>
      </c>
      <c r="G23" s="9">
        <f>G22/D22</f>
        <v>0.22000350443941288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  <c r="T23" s="47"/>
      <c r="U23" s="47"/>
      <c r="V23" s="47"/>
      <c r="W23" s="47"/>
      <c r="X23" s="47"/>
      <c r="Y23" s="47"/>
      <c r="Z23" s="51"/>
      <c r="AA23" s="38"/>
      <c r="AB23" s="38"/>
      <c r="AC23" s="38"/>
      <c r="AD23" s="40"/>
    </row>
    <row r="24" spans="1:30" ht="48.75" customHeight="1">
      <c r="A24" s="57" t="s">
        <v>41</v>
      </c>
      <c r="B24" s="1" t="s">
        <v>28</v>
      </c>
      <c r="C24" s="6" t="s">
        <v>42</v>
      </c>
      <c r="D24" s="20">
        <v>196000</v>
      </c>
      <c r="E24" s="20">
        <v>98000</v>
      </c>
      <c r="F24" s="20">
        <v>56000</v>
      </c>
      <c r="G24" s="20">
        <v>42000</v>
      </c>
      <c r="H24" s="46">
        <v>2</v>
      </c>
      <c r="I24" s="46">
        <v>3</v>
      </c>
      <c r="J24" s="46">
        <v>1</v>
      </c>
      <c r="K24" s="46">
        <v>3</v>
      </c>
      <c r="L24" s="46">
        <v>2</v>
      </c>
      <c r="M24" s="46">
        <v>2</v>
      </c>
      <c r="N24" s="46">
        <v>2</v>
      </c>
      <c r="O24" s="46">
        <v>1</v>
      </c>
      <c r="P24" s="46">
        <v>2</v>
      </c>
      <c r="Q24" s="46">
        <v>2</v>
      </c>
      <c r="R24" s="46">
        <v>1</v>
      </c>
      <c r="S24" s="48"/>
      <c r="T24" s="46">
        <v>2</v>
      </c>
      <c r="U24" s="46">
        <v>2</v>
      </c>
      <c r="V24" s="46">
        <v>2</v>
      </c>
      <c r="W24" s="46">
        <v>2</v>
      </c>
      <c r="X24" s="46">
        <v>3</v>
      </c>
      <c r="Y24" s="46">
        <v>2</v>
      </c>
      <c r="Z24" s="50">
        <f t="shared" ref="Z24" si="15">SUM(H24:Y25)/17</f>
        <v>2</v>
      </c>
      <c r="AA24" s="37">
        <v>1</v>
      </c>
      <c r="AB24" s="37">
        <v>3</v>
      </c>
      <c r="AC24" s="37">
        <v>0</v>
      </c>
      <c r="AD24" s="39">
        <f t="shared" ref="AD24" si="16">SUM(Z24:AC25)</f>
        <v>6</v>
      </c>
    </row>
    <row r="25" spans="1:30" ht="21.75" customHeight="1" thickBot="1">
      <c r="A25" s="58"/>
      <c r="B25" s="3" t="s">
        <v>29</v>
      </c>
      <c r="C25" s="7"/>
      <c r="D25" s="17"/>
      <c r="E25" s="9">
        <f>E24/D24</f>
        <v>0.5</v>
      </c>
      <c r="F25" s="9">
        <f>F24/D24</f>
        <v>0.2857142857142857</v>
      </c>
      <c r="G25" s="9">
        <f>G24/D24</f>
        <v>0.21428571428571427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9"/>
      <c r="T25" s="47"/>
      <c r="U25" s="47"/>
      <c r="V25" s="47"/>
      <c r="W25" s="47"/>
      <c r="X25" s="47"/>
      <c r="Y25" s="47"/>
      <c r="Z25" s="51"/>
      <c r="AA25" s="38"/>
      <c r="AB25" s="38"/>
      <c r="AC25" s="38"/>
      <c r="AD25" s="40"/>
    </row>
    <row r="26" spans="1:30" ht="48.75" customHeight="1">
      <c r="A26" s="57" t="s">
        <v>43</v>
      </c>
      <c r="B26" s="1" t="s">
        <v>10</v>
      </c>
      <c r="C26" s="6" t="s">
        <v>45</v>
      </c>
      <c r="D26" s="20">
        <v>335460</v>
      </c>
      <c r="E26" s="20">
        <v>167730</v>
      </c>
      <c r="F26" s="20">
        <v>130829</v>
      </c>
      <c r="G26" s="20">
        <v>36901</v>
      </c>
      <c r="H26" s="46">
        <v>2</v>
      </c>
      <c r="I26" s="46">
        <v>2</v>
      </c>
      <c r="J26" s="46">
        <v>1</v>
      </c>
      <c r="K26" s="46">
        <v>3</v>
      </c>
      <c r="L26" s="46">
        <v>2</v>
      </c>
      <c r="M26" s="46">
        <v>3</v>
      </c>
      <c r="N26" s="46">
        <v>2</v>
      </c>
      <c r="O26" s="46">
        <v>3</v>
      </c>
      <c r="P26" s="46">
        <v>2</v>
      </c>
      <c r="Q26" s="46">
        <v>2</v>
      </c>
      <c r="R26" s="46">
        <v>2</v>
      </c>
      <c r="S26" s="48"/>
      <c r="T26" s="46">
        <v>2</v>
      </c>
      <c r="U26" s="46">
        <v>2</v>
      </c>
      <c r="V26" s="46">
        <v>2</v>
      </c>
      <c r="W26" s="46">
        <v>2</v>
      </c>
      <c r="X26" s="46">
        <v>2</v>
      </c>
      <c r="Y26" s="46">
        <v>2</v>
      </c>
      <c r="Z26" s="50">
        <f t="shared" ref="Z26" si="17">SUM(H26:Y27)/17</f>
        <v>2.1176470588235294</v>
      </c>
      <c r="AA26" s="37">
        <v>1</v>
      </c>
      <c r="AB26" s="37">
        <v>2</v>
      </c>
      <c r="AC26" s="37">
        <v>1</v>
      </c>
      <c r="AD26" s="39">
        <f t="shared" ref="AD26" si="18">SUM(Z26:AC27)</f>
        <v>6.117647058823529</v>
      </c>
    </row>
    <row r="27" spans="1:30" ht="24.75" customHeight="1" thickBot="1">
      <c r="A27" s="58"/>
      <c r="B27" s="3" t="s">
        <v>44</v>
      </c>
      <c r="C27" s="7"/>
      <c r="D27" s="17"/>
      <c r="E27" s="9">
        <f>E26/D26</f>
        <v>0.5</v>
      </c>
      <c r="F27" s="9">
        <f>F26/D26</f>
        <v>0.38999880760746436</v>
      </c>
      <c r="G27" s="9">
        <f>G26/D26</f>
        <v>0.11000119239253563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9"/>
      <c r="T27" s="47"/>
      <c r="U27" s="47"/>
      <c r="V27" s="47"/>
      <c r="W27" s="47"/>
      <c r="X27" s="47"/>
      <c r="Y27" s="47"/>
      <c r="Z27" s="51"/>
      <c r="AA27" s="38"/>
      <c r="AB27" s="38"/>
      <c r="AC27" s="38"/>
      <c r="AD27" s="40"/>
    </row>
    <row r="28" spans="1:30" ht="48.75" customHeight="1">
      <c r="A28" s="57" t="s">
        <v>46</v>
      </c>
      <c r="B28" s="1" t="s">
        <v>47</v>
      </c>
      <c r="C28" s="6" t="s">
        <v>48</v>
      </c>
      <c r="D28" s="20">
        <v>589429</v>
      </c>
      <c r="E28" s="20">
        <v>200000</v>
      </c>
      <c r="F28" s="20">
        <v>354063</v>
      </c>
      <c r="G28" s="20">
        <v>35366</v>
      </c>
      <c r="H28" s="46">
        <v>3</v>
      </c>
      <c r="I28" s="46">
        <v>3</v>
      </c>
      <c r="J28" s="46">
        <v>2</v>
      </c>
      <c r="K28" s="46">
        <v>3</v>
      </c>
      <c r="L28" s="46">
        <v>3</v>
      </c>
      <c r="M28" s="46">
        <v>2</v>
      </c>
      <c r="N28" s="46">
        <v>3</v>
      </c>
      <c r="O28" s="46">
        <v>2</v>
      </c>
      <c r="P28" s="46">
        <v>3</v>
      </c>
      <c r="Q28" s="46">
        <v>2</v>
      </c>
      <c r="R28" s="46">
        <v>3</v>
      </c>
      <c r="S28" s="48"/>
      <c r="T28" s="46">
        <v>3</v>
      </c>
      <c r="U28" s="46">
        <v>2</v>
      </c>
      <c r="V28" s="46">
        <v>3</v>
      </c>
      <c r="W28" s="46">
        <v>3</v>
      </c>
      <c r="X28" s="46">
        <v>3</v>
      </c>
      <c r="Y28" s="46">
        <v>3</v>
      </c>
      <c r="Z28" s="50">
        <f t="shared" ref="Z28" si="19">SUM(H28:Y29)/17</f>
        <v>2.7058823529411766</v>
      </c>
      <c r="AA28" s="37">
        <v>1</v>
      </c>
      <c r="AB28" s="37">
        <v>1</v>
      </c>
      <c r="AC28" s="37">
        <v>1</v>
      </c>
      <c r="AD28" s="39">
        <f t="shared" ref="AD28" si="20">SUM(Z28:AC29)</f>
        <v>5.7058823529411766</v>
      </c>
    </row>
    <row r="29" spans="1:30" ht="24.75" customHeight="1" thickBot="1">
      <c r="A29" s="58"/>
      <c r="B29" s="3" t="s">
        <v>29</v>
      </c>
      <c r="C29" s="7"/>
      <c r="D29" s="17"/>
      <c r="E29" s="9">
        <f>E28/D28</f>
        <v>0.33931143530433688</v>
      </c>
      <c r="F29" s="9">
        <f>F28/D28</f>
        <v>0.60068812359079715</v>
      </c>
      <c r="G29" s="9">
        <f>G28/D28</f>
        <v>6.0000441104865895E-2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51"/>
      <c r="AA29" s="38"/>
      <c r="AB29" s="38"/>
      <c r="AC29" s="38"/>
      <c r="AD29" s="40"/>
    </row>
    <row r="30" spans="1:30" ht="31.5">
      <c r="A30" s="57" t="s">
        <v>49</v>
      </c>
      <c r="B30" s="1" t="s">
        <v>50</v>
      </c>
      <c r="C30" s="6" t="s">
        <v>51</v>
      </c>
      <c r="D30" s="20">
        <v>298969</v>
      </c>
      <c r="E30" s="20">
        <v>149484.5</v>
      </c>
      <c r="F30" s="20">
        <v>116597.9</v>
      </c>
      <c r="G30" s="20">
        <v>32886.6</v>
      </c>
      <c r="H30" s="46">
        <v>3</v>
      </c>
      <c r="I30" s="46">
        <v>3</v>
      </c>
      <c r="J30" s="46">
        <v>1</v>
      </c>
      <c r="K30" s="46">
        <v>3</v>
      </c>
      <c r="L30" s="46">
        <v>3</v>
      </c>
      <c r="M30" s="46">
        <v>3</v>
      </c>
      <c r="N30" s="46">
        <v>3</v>
      </c>
      <c r="O30" s="46">
        <v>3</v>
      </c>
      <c r="P30" s="46">
        <v>3</v>
      </c>
      <c r="Q30" s="46">
        <v>2</v>
      </c>
      <c r="R30" s="46">
        <v>3</v>
      </c>
      <c r="S30" s="48"/>
      <c r="T30" s="46">
        <v>3</v>
      </c>
      <c r="U30" s="46">
        <v>2</v>
      </c>
      <c r="V30" s="46">
        <v>3</v>
      </c>
      <c r="W30" s="46">
        <v>3</v>
      </c>
      <c r="X30" s="46">
        <v>3</v>
      </c>
      <c r="Y30" s="46">
        <v>3</v>
      </c>
      <c r="Z30" s="50">
        <f t="shared" ref="Z30" si="21">SUM(H30:Y31)/17</f>
        <v>2.7647058823529411</v>
      </c>
      <c r="AA30" s="37">
        <v>1</v>
      </c>
      <c r="AB30" s="37">
        <v>2</v>
      </c>
      <c r="AC30" s="37">
        <v>0</v>
      </c>
      <c r="AD30" s="39">
        <f t="shared" ref="AD30" si="22">SUM(Z30:AC31)</f>
        <v>5.7647058823529411</v>
      </c>
    </row>
    <row r="31" spans="1:30" ht="24.75" customHeight="1" thickBot="1">
      <c r="A31" s="58"/>
      <c r="B31" s="3" t="s">
        <v>29</v>
      </c>
      <c r="C31" s="7"/>
      <c r="D31" s="17"/>
      <c r="E31" s="9">
        <f>E30/D30</f>
        <v>0.5</v>
      </c>
      <c r="F31" s="9">
        <f>F30/D30</f>
        <v>0.38999996655171604</v>
      </c>
      <c r="G31" s="9">
        <f>G30/D30</f>
        <v>0.11000003344828393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51"/>
      <c r="AA31" s="38"/>
      <c r="AB31" s="38"/>
      <c r="AC31" s="38"/>
      <c r="AD31" s="40"/>
    </row>
    <row r="32" spans="1:30" ht="31.5">
      <c r="A32" s="57" t="s">
        <v>52</v>
      </c>
      <c r="B32" s="1" t="s">
        <v>53</v>
      </c>
      <c r="C32" s="6" t="s">
        <v>55</v>
      </c>
      <c r="D32" s="20">
        <v>486125</v>
      </c>
      <c r="E32" s="20">
        <v>200000</v>
      </c>
      <c r="F32" s="20">
        <v>256957</v>
      </c>
      <c r="G32" s="20">
        <v>29168</v>
      </c>
      <c r="H32" s="46">
        <v>3</v>
      </c>
      <c r="I32" s="46">
        <v>2</v>
      </c>
      <c r="J32" s="46">
        <v>1</v>
      </c>
      <c r="K32" s="46">
        <v>3</v>
      </c>
      <c r="L32" s="46">
        <v>3</v>
      </c>
      <c r="M32" s="46">
        <v>3</v>
      </c>
      <c r="N32" s="46">
        <v>3</v>
      </c>
      <c r="O32" s="46">
        <v>3</v>
      </c>
      <c r="P32" s="46">
        <v>3</v>
      </c>
      <c r="Q32" s="46">
        <v>2</v>
      </c>
      <c r="R32" s="46">
        <v>2</v>
      </c>
      <c r="S32" s="48"/>
      <c r="T32" s="46">
        <v>3</v>
      </c>
      <c r="U32" s="46">
        <v>2</v>
      </c>
      <c r="V32" s="46">
        <v>3</v>
      </c>
      <c r="W32" s="46">
        <v>3</v>
      </c>
      <c r="X32" s="46">
        <v>3</v>
      </c>
      <c r="Y32" s="46">
        <v>3</v>
      </c>
      <c r="Z32" s="50">
        <f t="shared" ref="Z32" si="23">SUM(H32:Y33)/17</f>
        <v>2.6470588235294117</v>
      </c>
      <c r="AA32" s="37">
        <v>1</v>
      </c>
      <c r="AB32" s="37">
        <v>1</v>
      </c>
      <c r="AC32" s="37">
        <v>1</v>
      </c>
      <c r="AD32" s="39">
        <f t="shared" ref="AD32" si="24">SUM(Z32:AC33)</f>
        <v>5.6470588235294112</v>
      </c>
    </row>
    <row r="33" spans="1:30" ht="33" customHeight="1" thickBot="1">
      <c r="A33" s="58"/>
      <c r="B33" s="3" t="s">
        <v>54</v>
      </c>
      <c r="C33" s="7"/>
      <c r="D33" s="17"/>
      <c r="E33" s="9">
        <f>E32/D32</f>
        <v>0.41141681666238106</v>
      </c>
      <c r="F33" s="9">
        <f>F32/D32</f>
        <v>0.52858215479557724</v>
      </c>
      <c r="G33" s="9">
        <f>G32/D32</f>
        <v>6.0001028542041653E-2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51"/>
      <c r="AA33" s="38"/>
      <c r="AB33" s="38"/>
      <c r="AC33" s="38"/>
      <c r="AD33" s="40"/>
    </row>
    <row r="34" spans="1:30" ht="35.25" customHeight="1">
      <c r="A34" s="57" t="s">
        <v>56</v>
      </c>
      <c r="B34" s="1" t="s">
        <v>47</v>
      </c>
      <c r="C34" s="6" t="s">
        <v>57</v>
      </c>
      <c r="D34" s="20">
        <v>400000</v>
      </c>
      <c r="E34" s="20">
        <v>200000</v>
      </c>
      <c r="F34" s="20">
        <v>176000</v>
      </c>
      <c r="G34" s="20">
        <v>24000</v>
      </c>
      <c r="H34" s="46">
        <v>3</v>
      </c>
      <c r="I34" s="46">
        <v>3</v>
      </c>
      <c r="J34" s="46">
        <v>1</v>
      </c>
      <c r="K34" s="46">
        <v>3</v>
      </c>
      <c r="L34" s="46">
        <v>3</v>
      </c>
      <c r="M34" s="46">
        <v>3</v>
      </c>
      <c r="N34" s="46">
        <v>3</v>
      </c>
      <c r="O34" s="46">
        <v>3</v>
      </c>
      <c r="P34" s="46">
        <v>3</v>
      </c>
      <c r="Q34" s="46">
        <v>2</v>
      </c>
      <c r="R34" s="46">
        <v>3</v>
      </c>
      <c r="S34" s="48"/>
      <c r="T34" s="46">
        <v>3</v>
      </c>
      <c r="U34" s="46">
        <v>3</v>
      </c>
      <c r="V34" s="46">
        <v>3</v>
      </c>
      <c r="W34" s="46">
        <v>3</v>
      </c>
      <c r="X34" s="46">
        <v>3</v>
      </c>
      <c r="Y34" s="46">
        <v>3</v>
      </c>
      <c r="Z34" s="50">
        <f t="shared" ref="Z34" si="25">SUM(H34:Y35)/17</f>
        <v>2.8235294117647061</v>
      </c>
      <c r="AA34" s="37">
        <v>1</v>
      </c>
      <c r="AB34" s="37">
        <v>1</v>
      </c>
      <c r="AC34" s="37">
        <v>1</v>
      </c>
      <c r="AD34" s="39">
        <f t="shared" ref="AD34" si="26">SUM(Z34:AC35)</f>
        <v>5.8235294117647065</v>
      </c>
    </row>
    <row r="35" spans="1:30" ht="26.25" customHeight="1" thickBot="1">
      <c r="A35" s="58"/>
      <c r="B35" s="3" t="s">
        <v>29</v>
      </c>
      <c r="C35" s="7"/>
      <c r="D35" s="17"/>
      <c r="E35" s="9">
        <f>E34/D34</f>
        <v>0.5</v>
      </c>
      <c r="F35" s="9">
        <f>F34/D34</f>
        <v>0.44</v>
      </c>
      <c r="G35" s="9">
        <f>G34/D34</f>
        <v>0.06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9"/>
      <c r="T35" s="47"/>
      <c r="U35" s="47"/>
      <c r="V35" s="47"/>
      <c r="W35" s="47"/>
      <c r="X35" s="47"/>
      <c r="Y35" s="47"/>
      <c r="Z35" s="51"/>
      <c r="AA35" s="38"/>
      <c r="AB35" s="38"/>
      <c r="AC35" s="38"/>
      <c r="AD35" s="40"/>
    </row>
    <row r="36" spans="1:30" ht="98.25" customHeight="1">
      <c r="A36" s="57" t="s">
        <v>58</v>
      </c>
      <c r="B36" s="1" t="s">
        <v>47</v>
      </c>
      <c r="C36" s="6" t="s">
        <v>59</v>
      </c>
      <c r="D36" s="20">
        <v>398496</v>
      </c>
      <c r="E36" s="20">
        <v>199248</v>
      </c>
      <c r="F36" s="20">
        <v>175338</v>
      </c>
      <c r="G36" s="20">
        <v>23910</v>
      </c>
      <c r="H36" s="46">
        <v>3</v>
      </c>
      <c r="I36" s="46">
        <v>3</v>
      </c>
      <c r="J36" s="46">
        <v>3</v>
      </c>
      <c r="K36" s="46">
        <v>3</v>
      </c>
      <c r="L36" s="46">
        <v>3</v>
      </c>
      <c r="M36" s="46">
        <v>3</v>
      </c>
      <c r="N36" s="46">
        <v>3</v>
      </c>
      <c r="O36" s="46">
        <v>3</v>
      </c>
      <c r="P36" s="46">
        <v>3</v>
      </c>
      <c r="Q36" s="46">
        <v>3</v>
      </c>
      <c r="R36" s="46">
        <v>3</v>
      </c>
      <c r="S36" s="48"/>
      <c r="T36" s="46">
        <v>3</v>
      </c>
      <c r="U36" s="46">
        <v>3</v>
      </c>
      <c r="V36" s="46">
        <v>3</v>
      </c>
      <c r="W36" s="46">
        <v>3</v>
      </c>
      <c r="X36" s="46">
        <v>3</v>
      </c>
      <c r="Y36" s="46">
        <v>3</v>
      </c>
      <c r="Z36" s="50">
        <f t="shared" ref="Z36" si="27">SUM(H36:Y37)/17</f>
        <v>3</v>
      </c>
      <c r="AA36" s="37">
        <v>1</v>
      </c>
      <c r="AB36" s="37">
        <v>1</v>
      </c>
      <c r="AC36" s="37">
        <v>1</v>
      </c>
      <c r="AD36" s="39">
        <f t="shared" ref="AD36" si="28">SUM(Z36:AC37)</f>
        <v>6</v>
      </c>
    </row>
    <row r="37" spans="1:30" ht="26.25" customHeight="1" thickBot="1">
      <c r="A37" s="58"/>
      <c r="B37" s="3" t="s">
        <v>29</v>
      </c>
      <c r="C37" s="7"/>
      <c r="D37" s="17"/>
      <c r="E37" s="9">
        <f>E36/D36</f>
        <v>0.5</v>
      </c>
      <c r="F37" s="9">
        <f>F36/D36</f>
        <v>0.43999939773548541</v>
      </c>
      <c r="G37" s="9">
        <f>G36/D36</f>
        <v>6.0000602264514577E-2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9"/>
      <c r="T37" s="47"/>
      <c r="U37" s="47"/>
      <c r="V37" s="47"/>
      <c r="W37" s="47"/>
      <c r="X37" s="47"/>
      <c r="Y37" s="47"/>
      <c r="Z37" s="51"/>
      <c r="AA37" s="38"/>
      <c r="AB37" s="38"/>
      <c r="AC37" s="38"/>
      <c r="AD37" s="40"/>
    </row>
    <row r="38" spans="1:30" ht="54.75" customHeight="1">
      <c r="A38" s="57" t="s">
        <v>60</v>
      </c>
      <c r="B38" s="1" t="s">
        <v>10</v>
      </c>
      <c r="C38" s="6" t="s">
        <v>62</v>
      </c>
      <c r="D38" s="20">
        <v>395790</v>
      </c>
      <c r="E38" s="20">
        <v>197895</v>
      </c>
      <c r="F38" s="20">
        <v>174147.6</v>
      </c>
      <c r="G38" s="20">
        <v>23747.4</v>
      </c>
      <c r="H38" s="46">
        <v>3</v>
      </c>
      <c r="I38" s="46">
        <v>3</v>
      </c>
      <c r="J38" s="46">
        <v>1</v>
      </c>
      <c r="K38" s="46">
        <v>3</v>
      </c>
      <c r="L38" s="46">
        <v>3</v>
      </c>
      <c r="M38" s="46">
        <v>3</v>
      </c>
      <c r="N38" s="46">
        <v>3</v>
      </c>
      <c r="O38" s="46">
        <v>3</v>
      </c>
      <c r="P38" s="46">
        <v>3</v>
      </c>
      <c r="Q38" s="46">
        <v>3</v>
      </c>
      <c r="R38" s="46">
        <v>2</v>
      </c>
      <c r="S38" s="48"/>
      <c r="T38" s="46">
        <v>3</v>
      </c>
      <c r="U38" s="46">
        <v>2</v>
      </c>
      <c r="V38" s="46">
        <v>3</v>
      </c>
      <c r="W38" s="46">
        <v>3</v>
      </c>
      <c r="X38" s="46">
        <v>3</v>
      </c>
      <c r="Y38" s="46">
        <v>3</v>
      </c>
      <c r="Z38" s="50">
        <f t="shared" ref="Z38" si="29">SUM(H38:Y39)/17</f>
        <v>2.7647058823529411</v>
      </c>
      <c r="AA38" s="37">
        <v>1</v>
      </c>
      <c r="AB38" s="37">
        <v>1</v>
      </c>
      <c r="AC38" s="37">
        <v>1</v>
      </c>
      <c r="AD38" s="39">
        <f t="shared" ref="AD38" si="30">SUM(Z38:AC39)</f>
        <v>5.7647058823529411</v>
      </c>
    </row>
    <row r="39" spans="1:30" ht="26.25" customHeight="1" thickBot="1">
      <c r="A39" s="58"/>
      <c r="B39" s="3" t="s">
        <v>61</v>
      </c>
      <c r="C39" s="7"/>
      <c r="D39" s="17"/>
      <c r="E39" s="9">
        <f>E38/D38</f>
        <v>0.5</v>
      </c>
      <c r="F39" s="9">
        <f>F38/D38</f>
        <v>0.44</v>
      </c>
      <c r="G39" s="9">
        <f>G38/D38</f>
        <v>6.0000000000000005E-2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9"/>
      <c r="T39" s="47"/>
      <c r="U39" s="47"/>
      <c r="V39" s="47"/>
      <c r="W39" s="47"/>
      <c r="X39" s="47"/>
      <c r="Y39" s="47"/>
      <c r="Z39" s="51"/>
      <c r="AA39" s="38"/>
      <c r="AB39" s="38"/>
      <c r="AC39" s="38"/>
      <c r="AD39" s="40"/>
    </row>
    <row r="40" spans="1:30" ht="64.5" customHeight="1">
      <c r="A40" s="57" t="s">
        <v>63</v>
      </c>
      <c r="B40" s="1" t="s">
        <v>64</v>
      </c>
      <c r="C40" s="6" t="s">
        <v>66</v>
      </c>
      <c r="D40" s="20">
        <v>193665</v>
      </c>
      <c r="E40" s="20">
        <v>96500</v>
      </c>
      <c r="F40" s="20">
        <v>75765</v>
      </c>
      <c r="G40" s="20">
        <v>21400</v>
      </c>
      <c r="H40" s="46">
        <v>3</v>
      </c>
      <c r="I40" s="46">
        <v>2</v>
      </c>
      <c r="J40" s="46">
        <v>3</v>
      </c>
      <c r="K40" s="46">
        <v>3</v>
      </c>
      <c r="L40" s="46">
        <v>3</v>
      </c>
      <c r="M40" s="46">
        <v>3</v>
      </c>
      <c r="N40" s="46">
        <v>3</v>
      </c>
      <c r="O40" s="46">
        <v>1</v>
      </c>
      <c r="P40" s="46">
        <v>3</v>
      </c>
      <c r="Q40" s="46">
        <v>2</v>
      </c>
      <c r="R40" s="46">
        <v>3</v>
      </c>
      <c r="S40" s="48"/>
      <c r="T40" s="46">
        <v>3</v>
      </c>
      <c r="U40" s="46">
        <v>3</v>
      </c>
      <c r="V40" s="46">
        <v>3</v>
      </c>
      <c r="W40" s="46">
        <v>3</v>
      </c>
      <c r="X40" s="46">
        <v>2</v>
      </c>
      <c r="Y40" s="46">
        <v>3</v>
      </c>
      <c r="Z40" s="50">
        <f t="shared" ref="Z40" si="31">SUM(H40:Y41)/17</f>
        <v>2.7058823529411766</v>
      </c>
      <c r="AA40" s="37">
        <v>1</v>
      </c>
      <c r="AB40" s="37">
        <v>2</v>
      </c>
      <c r="AC40" s="37">
        <v>0</v>
      </c>
      <c r="AD40" s="39">
        <f t="shared" ref="AD40" si="32">SUM(Z40:AC41)</f>
        <v>5.7058823529411766</v>
      </c>
    </row>
    <row r="41" spans="1:30" ht="47.25" customHeight="1" thickBot="1">
      <c r="A41" s="58"/>
      <c r="B41" s="3" t="s">
        <v>65</v>
      </c>
      <c r="C41" s="7"/>
      <c r="D41" s="17"/>
      <c r="E41" s="9">
        <f>E40/D40</f>
        <v>0.49828311775488604</v>
      </c>
      <c r="F41" s="9">
        <f>F40/D40</f>
        <v>0.39121679188289055</v>
      </c>
      <c r="G41" s="9">
        <f>G40/D40</f>
        <v>0.11050009036222343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9"/>
      <c r="T41" s="47"/>
      <c r="U41" s="47"/>
      <c r="V41" s="47"/>
      <c r="W41" s="47"/>
      <c r="X41" s="47"/>
      <c r="Y41" s="47"/>
      <c r="Z41" s="51"/>
      <c r="AA41" s="38"/>
      <c r="AB41" s="38"/>
      <c r="AC41" s="38"/>
      <c r="AD41" s="40"/>
    </row>
    <row r="42" spans="1:30" ht="102" customHeight="1">
      <c r="A42" s="57" t="s">
        <v>67</v>
      </c>
      <c r="B42" s="1" t="s">
        <v>68</v>
      </c>
      <c r="C42" s="6" t="s">
        <v>70</v>
      </c>
      <c r="D42" s="20">
        <v>355141.62</v>
      </c>
      <c r="E42" s="20">
        <v>177570.81</v>
      </c>
      <c r="F42" s="20">
        <v>156262.31</v>
      </c>
      <c r="G42" s="20">
        <v>21308.5</v>
      </c>
      <c r="H42" s="46">
        <v>3</v>
      </c>
      <c r="I42" s="46">
        <v>3</v>
      </c>
      <c r="J42" s="46">
        <v>3</v>
      </c>
      <c r="K42" s="46">
        <v>3</v>
      </c>
      <c r="L42" s="46">
        <v>3</v>
      </c>
      <c r="M42" s="46">
        <v>2</v>
      </c>
      <c r="N42" s="46">
        <v>3</v>
      </c>
      <c r="O42" s="46">
        <v>3</v>
      </c>
      <c r="P42" s="46">
        <v>3</v>
      </c>
      <c r="Q42" s="46">
        <v>2</v>
      </c>
      <c r="R42" s="46">
        <v>1</v>
      </c>
      <c r="S42" s="48"/>
      <c r="T42" s="46">
        <v>3</v>
      </c>
      <c r="U42" s="46">
        <v>2</v>
      </c>
      <c r="V42" s="46">
        <v>3</v>
      </c>
      <c r="W42" s="46">
        <v>3</v>
      </c>
      <c r="X42" s="46">
        <v>3</v>
      </c>
      <c r="Y42" s="46">
        <v>3</v>
      </c>
      <c r="Z42" s="50">
        <f t="shared" ref="Z42" si="33">SUM(H42:Y43)/17</f>
        <v>2.7058823529411766</v>
      </c>
      <c r="AA42" s="37">
        <v>1</v>
      </c>
      <c r="AB42" s="37">
        <v>1</v>
      </c>
      <c r="AC42" s="37">
        <v>1</v>
      </c>
      <c r="AD42" s="39">
        <f t="shared" ref="AD42:AD104" si="34">SUM(Z42:AC43)</f>
        <v>5.7058823529411766</v>
      </c>
    </row>
    <row r="43" spans="1:30" ht="21" customHeight="1" thickBot="1">
      <c r="A43" s="58"/>
      <c r="B43" s="3" t="s">
        <v>69</v>
      </c>
      <c r="C43" s="7"/>
      <c r="D43" s="17"/>
      <c r="E43" s="9">
        <f>E42/D42</f>
        <v>0.5</v>
      </c>
      <c r="F43" s="9">
        <f>F42/D42</f>
        <v>0.4399999921158213</v>
      </c>
      <c r="G43" s="9">
        <f>G42/D42</f>
        <v>6.000000788417871E-2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9"/>
      <c r="T43" s="47"/>
      <c r="U43" s="47"/>
      <c r="V43" s="47"/>
      <c r="W43" s="47"/>
      <c r="X43" s="47"/>
      <c r="Y43" s="47"/>
      <c r="Z43" s="51"/>
      <c r="AA43" s="38"/>
      <c r="AB43" s="38"/>
      <c r="AC43" s="38"/>
      <c r="AD43" s="40"/>
    </row>
    <row r="44" spans="1:30" ht="116.25" customHeight="1">
      <c r="A44" s="57" t="s">
        <v>71</v>
      </c>
      <c r="B44" s="1" t="s">
        <v>72</v>
      </c>
      <c r="C44" s="6" t="s">
        <v>73</v>
      </c>
      <c r="D44" s="20">
        <v>313200</v>
      </c>
      <c r="E44" s="20">
        <v>156600</v>
      </c>
      <c r="F44" s="20">
        <v>137810</v>
      </c>
      <c r="G44" s="20">
        <v>18790</v>
      </c>
      <c r="H44" s="46">
        <v>3</v>
      </c>
      <c r="I44" s="46">
        <v>2</v>
      </c>
      <c r="J44" s="46">
        <v>3</v>
      </c>
      <c r="K44" s="46">
        <v>3</v>
      </c>
      <c r="L44" s="46">
        <v>3</v>
      </c>
      <c r="M44" s="46">
        <v>3</v>
      </c>
      <c r="N44" s="46">
        <v>3</v>
      </c>
      <c r="O44" s="46">
        <v>3</v>
      </c>
      <c r="P44" s="46">
        <v>3</v>
      </c>
      <c r="Q44" s="46">
        <v>3</v>
      </c>
      <c r="R44" s="46">
        <v>2</v>
      </c>
      <c r="S44" s="48"/>
      <c r="T44" s="46">
        <v>3</v>
      </c>
      <c r="U44" s="46">
        <v>3</v>
      </c>
      <c r="V44" s="46">
        <v>3</v>
      </c>
      <c r="W44" s="46">
        <v>3</v>
      </c>
      <c r="X44" s="46">
        <v>3</v>
      </c>
      <c r="Y44" s="46">
        <v>3</v>
      </c>
      <c r="Z44" s="50">
        <f t="shared" ref="Z44" si="35">SUM(H44:Y45)/17</f>
        <v>2.8823529411764706</v>
      </c>
      <c r="AA44" s="37">
        <v>1</v>
      </c>
      <c r="AB44" s="37">
        <v>1</v>
      </c>
      <c r="AC44" s="37">
        <v>1</v>
      </c>
      <c r="AD44" s="39">
        <f t="shared" si="34"/>
        <v>5.882352941176471</v>
      </c>
    </row>
    <row r="45" spans="1:30" ht="22.5" customHeight="1" thickBot="1">
      <c r="A45" s="58"/>
      <c r="B45" s="3" t="s">
        <v>29</v>
      </c>
      <c r="C45" s="7"/>
      <c r="D45" s="17"/>
      <c r="E45" s="9">
        <f>E44/D44</f>
        <v>0.5</v>
      </c>
      <c r="F45" s="9">
        <f>F44/D44</f>
        <v>0.44000638569604089</v>
      </c>
      <c r="G45" s="9">
        <f>G44/D44</f>
        <v>5.9993614303959129E-2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9"/>
      <c r="T45" s="47"/>
      <c r="U45" s="47"/>
      <c r="V45" s="47"/>
      <c r="W45" s="47"/>
      <c r="X45" s="47"/>
      <c r="Y45" s="47"/>
      <c r="Z45" s="51"/>
      <c r="AA45" s="38"/>
      <c r="AB45" s="38"/>
      <c r="AC45" s="38"/>
      <c r="AD45" s="40"/>
    </row>
    <row r="46" spans="1:30" ht="36" customHeight="1">
      <c r="A46" s="57" t="s">
        <v>74</v>
      </c>
      <c r="B46" s="1" t="s">
        <v>75</v>
      </c>
      <c r="C46" s="6" t="s">
        <v>77</v>
      </c>
      <c r="D46" s="20">
        <v>294430</v>
      </c>
      <c r="E46" s="20">
        <v>144270</v>
      </c>
      <c r="F46" s="20">
        <v>132494</v>
      </c>
      <c r="G46" s="20">
        <v>17665.8</v>
      </c>
      <c r="H46" s="46">
        <v>3</v>
      </c>
      <c r="I46" s="46">
        <v>2</v>
      </c>
      <c r="J46" s="46">
        <v>3</v>
      </c>
      <c r="K46" s="46">
        <v>3</v>
      </c>
      <c r="L46" s="46">
        <v>3</v>
      </c>
      <c r="M46" s="46">
        <v>3</v>
      </c>
      <c r="N46" s="46">
        <v>3</v>
      </c>
      <c r="O46" s="46">
        <v>3</v>
      </c>
      <c r="P46" s="46">
        <v>3</v>
      </c>
      <c r="Q46" s="46">
        <v>2</v>
      </c>
      <c r="R46" s="46">
        <v>1</v>
      </c>
      <c r="S46" s="48"/>
      <c r="T46" s="46">
        <v>3</v>
      </c>
      <c r="U46" s="46">
        <v>3</v>
      </c>
      <c r="V46" s="46">
        <v>3</v>
      </c>
      <c r="W46" s="46">
        <v>3</v>
      </c>
      <c r="X46" s="46">
        <v>3</v>
      </c>
      <c r="Y46" s="46">
        <v>3</v>
      </c>
      <c r="Z46" s="50">
        <f t="shared" ref="Z46" si="36">SUM(H46:Y47)/17</f>
        <v>2.7647058823529411</v>
      </c>
      <c r="AA46" s="37">
        <v>1</v>
      </c>
      <c r="AB46" s="37">
        <v>1</v>
      </c>
      <c r="AC46" s="37">
        <v>1</v>
      </c>
      <c r="AD46" s="39">
        <f t="shared" si="34"/>
        <v>5.7647058823529411</v>
      </c>
    </row>
    <row r="47" spans="1:30" ht="30.75" customHeight="1" thickBot="1">
      <c r="A47" s="58"/>
      <c r="B47" s="3" t="s">
        <v>76</v>
      </c>
      <c r="C47" s="7"/>
      <c r="D47" s="17"/>
      <c r="E47" s="9">
        <f>E46/D46</f>
        <v>0.48999762252487861</v>
      </c>
      <c r="F47" s="9">
        <f>F46/D46</f>
        <v>0.45000169819651531</v>
      </c>
      <c r="G47" s="9">
        <f>G46/D46</f>
        <v>0.06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9"/>
      <c r="T47" s="47"/>
      <c r="U47" s="47"/>
      <c r="V47" s="47"/>
      <c r="W47" s="47"/>
      <c r="X47" s="47"/>
      <c r="Y47" s="47"/>
      <c r="Z47" s="51"/>
      <c r="AA47" s="38"/>
      <c r="AB47" s="38"/>
      <c r="AC47" s="38"/>
      <c r="AD47" s="40"/>
    </row>
    <row r="48" spans="1:30" ht="96.75" customHeight="1">
      <c r="A48" s="57" t="s">
        <v>78</v>
      </c>
      <c r="B48" s="1" t="s">
        <v>79</v>
      </c>
      <c r="C48" s="6" t="s">
        <v>80</v>
      </c>
      <c r="D48" s="20">
        <v>119958</v>
      </c>
      <c r="E48" s="20">
        <v>59500</v>
      </c>
      <c r="F48" s="20">
        <v>46958</v>
      </c>
      <c r="G48" s="20">
        <v>13500</v>
      </c>
      <c r="H48" s="46">
        <v>3</v>
      </c>
      <c r="I48" s="46">
        <v>2</v>
      </c>
      <c r="J48" s="46">
        <v>1</v>
      </c>
      <c r="K48" s="46">
        <v>3</v>
      </c>
      <c r="L48" s="46">
        <v>3</v>
      </c>
      <c r="M48" s="46">
        <v>3</v>
      </c>
      <c r="N48" s="46">
        <v>3</v>
      </c>
      <c r="O48" s="46">
        <v>1</v>
      </c>
      <c r="P48" s="46">
        <v>3</v>
      </c>
      <c r="Q48" s="46">
        <v>2</v>
      </c>
      <c r="R48" s="46">
        <v>3</v>
      </c>
      <c r="S48" s="48"/>
      <c r="T48" s="46">
        <v>3</v>
      </c>
      <c r="U48" s="46">
        <v>3</v>
      </c>
      <c r="V48" s="46">
        <v>3</v>
      </c>
      <c r="W48" s="46">
        <v>3</v>
      </c>
      <c r="X48" s="46">
        <v>3</v>
      </c>
      <c r="Y48" s="46">
        <v>3</v>
      </c>
      <c r="Z48" s="50">
        <f t="shared" ref="Z48" si="37">SUM(H48:Y49)/17</f>
        <v>2.6470588235294117</v>
      </c>
      <c r="AA48" s="37">
        <v>1</v>
      </c>
      <c r="AB48" s="37">
        <v>2</v>
      </c>
      <c r="AC48" s="37">
        <v>0</v>
      </c>
      <c r="AD48" s="39">
        <f t="shared" si="34"/>
        <v>5.6470588235294112</v>
      </c>
    </row>
    <row r="49" spans="1:30" ht="22.5" customHeight="1" thickBot="1">
      <c r="A49" s="58"/>
      <c r="B49" s="3" t="s">
        <v>29</v>
      </c>
      <c r="C49" s="7"/>
      <c r="D49" s="17"/>
      <c r="E49" s="9">
        <f>E48/D48</f>
        <v>0.49600693576084964</v>
      </c>
      <c r="F49" s="9">
        <f>F48/D48</f>
        <v>0.39145367545307524</v>
      </c>
      <c r="G49" s="9">
        <f>G48/D48</f>
        <v>0.11253938878607513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9"/>
      <c r="T49" s="47"/>
      <c r="U49" s="47"/>
      <c r="V49" s="47"/>
      <c r="W49" s="47"/>
      <c r="X49" s="47"/>
      <c r="Y49" s="47"/>
      <c r="Z49" s="51"/>
      <c r="AA49" s="38"/>
      <c r="AB49" s="38"/>
      <c r="AC49" s="38"/>
      <c r="AD49" s="40"/>
    </row>
    <row r="50" spans="1:30" ht="36" customHeight="1">
      <c r="A50" s="57" t="s">
        <v>81</v>
      </c>
      <c r="B50" s="1" t="s">
        <v>72</v>
      </c>
      <c r="C50" s="6" t="s">
        <v>82</v>
      </c>
      <c r="D50" s="20">
        <v>220000</v>
      </c>
      <c r="E50" s="20">
        <v>110000</v>
      </c>
      <c r="F50" s="20">
        <v>96800</v>
      </c>
      <c r="G50" s="20">
        <v>13200</v>
      </c>
      <c r="H50" s="46">
        <v>3</v>
      </c>
      <c r="I50" s="46">
        <v>3</v>
      </c>
      <c r="J50" s="46">
        <v>3</v>
      </c>
      <c r="K50" s="46">
        <v>3</v>
      </c>
      <c r="L50" s="46">
        <v>3</v>
      </c>
      <c r="M50" s="46">
        <v>3</v>
      </c>
      <c r="N50" s="46">
        <v>3</v>
      </c>
      <c r="O50" s="46">
        <v>3</v>
      </c>
      <c r="P50" s="46">
        <v>3</v>
      </c>
      <c r="Q50" s="46">
        <v>3</v>
      </c>
      <c r="R50" s="46">
        <v>3</v>
      </c>
      <c r="S50" s="48"/>
      <c r="T50" s="46">
        <v>3</v>
      </c>
      <c r="U50" s="46">
        <v>3</v>
      </c>
      <c r="V50" s="46">
        <v>3</v>
      </c>
      <c r="W50" s="46">
        <v>3</v>
      </c>
      <c r="X50" s="46">
        <v>3</v>
      </c>
      <c r="Y50" s="46">
        <v>3</v>
      </c>
      <c r="Z50" s="50">
        <f t="shared" ref="Z50" si="38">SUM(H50:Y51)/17</f>
        <v>3</v>
      </c>
      <c r="AA50" s="37">
        <v>1</v>
      </c>
      <c r="AB50" s="37">
        <v>1</v>
      </c>
      <c r="AC50" s="37">
        <v>1</v>
      </c>
      <c r="AD50" s="39">
        <f t="shared" si="34"/>
        <v>6</v>
      </c>
    </row>
    <row r="51" spans="1:30" ht="30.75" customHeight="1" thickBot="1">
      <c r="A51" s="58"/>
      <c r="B51" s="3" t="s">
        <v>29</v>
      </c>
      <c r="C51" s="7"/>
      <c r="D51" s="17"/>
      <c r="E51" s="9">
        <f>E50/D50</f>
        <v>0.5</v>
      </c>
      <c r="F51" s="9">
        <f>F50/D50</f>
        <v>0.44</v>
      </c>
      <c r="G51" s="9">
        <f>G50/D50</f>
        <v>0.06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9"/>
      <c r="T51" s="47"/>
      <c r="U51" s="47"/>
      <c r="V51" s="47"/>
      <c r="W51" s="47"/>
      <c r="X51" s="47"/>
      <c r="Y51" s="47"/>
      <c r="Z51" s="51"/>
      <c r="AA51" s="38"/>
      <c r="AB51" s="38"/>
      <c r="AC51" s="38"/>
      <c r="AD51" s="40"/>
    </row>
    <row r="52" spans="1:30" ht="66" customHeight="1">
      <c r="A52" s="57" t="s">
        <v>83</v>
      </c>
      <c r="B52" s="1" t="s">
        <v>72</v>
      </c>
      <c r="C52" s="6" t="s">
        <v>84</v>
      </c>
      <c r="D52" s="20">
        <v>202437</v>
      </c>
      <c r="E52" s="20">
        <v>101220</v>
      </c>
      <c r="F52" s="20">
        <v>89070</v>
      </c>
      <c r="G52" s="20">
        <v>12147</v>
      </c>
      <c r="H52" s="46">
        <v>3</v>
      </c>
      <c r="I52" s="46">
        <v>2</v>
      </c>
      <c r="J52" s="46">
        <v>3</v>
      </c>
      <c r="K52" s="46">
        <v>3</v>
      </c>
      <c r="L52" s="46">
        <v>3</v>
      </c>
      <c r="M52" s="46">
        <v>3</v>
      </c>
      <c r="N52" s="46">
        <v>3</v>
      </c>
      <c r="O52" s="46">
        <v>1</v>
      </c>
      <c r="P52" s="46">
        <v>3</v>
      </c>
      <c r="Q52" s="46">
        <v>3</v>
      </c>
      <c r="R52" s="46">
        <v>3</v>
      </c>
      <c r="S52" s="48"/>
      <c r="T52" s="46">
        <v>3</v>
      </c>
      <c r="U52" s="46">
        <v>2</v>
      </c>
      <c r="V52" s="46">
        <v>3</v>
      </c>
      <c r="W52" s="46">
        <v>3</v>
      </c>
      <c r="X52" s="46">
        <v>1</v>
      </c>
      <c r="Y52" s="46">
        <v>3</v>
      </c>
      <c r="Z52" s="50">
        <f t="shared" ref="Z52" si="39">SUM(H52:Y53)/17</f>
        <v>2.6470588235294117</v>
      </c>
      <c r="AA52" s="37">
        <v>1</v>
      </c>
      <c r="AB52" s="37">
        <v>1</v>
      </c>
      <c r="AC52" s="37">
        <v>1</v>
      </c>
      <c r="AD52" s="39">
        <f t="shared" si="34"/>
        <v>5.6470588235294112</v>
      </c>
    </row>
    <row r="53" spans="1:30" ht="30.75" customHeight="1" thickBot="1">
      <c r="A53" s="58"/>
      <c r="B53" s="3" t="s">
        <v>29</v>
      </c>
      <c r="C53" s="7"/>
      <c r="D53" s="17"/>
      <c r="E53" s="9">
        <f>E52/D52</f>
        <v>0.50000740971265134</v>
      </c>
      <c r="F53" s="9">
        <f>F52/D52</f>
        <v>0.43998873723676996</v>
      </c>
      <c r="G53" s="9">
        <f>G52/D52</f>
        <v>6.0003853050578697E-2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9"/>
      <c r="T53" s="47"/>
      <c r="U53" s="47"/>
      <c r="V53" s="47"/>
      <c r="W53" s="47"/>
      <c r="X53" s="47"/>
      <c r="Y53" s="47"/>
      <c r="Z53" s="51"/>
      <c r="AA53" s="38"/>
      <c r="AB53" s="38"/>
      <c r="AC53" s="38"/>
      <c r="AD53" s="40"/>
    </row>
    <row r="54" spans="1:30" ht="34.5" customHeight="1">
      <c r="A54" s="57" t="s">
        <v>85</v>
      </c>
      <c r="B54" s="1" t="s">
        <v>53</v>
      </c>
      <c r="C54" s="6" t="s">
        <v>86</v>
      </c>
      <c r="D54" s="20">
        <v>198028</v>
      </c>
      <c r="E54" s="20">
        <v>99014</v>
      </c>
      <c r="F54" s="20">
        <v>87132</v>
      </c>
      <c r="G54" s="20">
        <v>11882</v>
      </c>
      <c r="H54" s="46">
        <v>3</v>
      </c>
      <c r="I54" s="46">
        <v>3</v>
      </c>
      <c r="J54" s="46">
        <v>2</v>
      </c>
      <c r="K54" s="46">
        <v>3</v>
      </c>
      <c r="L54" s="46">
        <v>3</v>
      </c>
      <c r="M54" s="46">
        <v>3</v>
      </c>
      <c r="N54" s="46">
        <v>3</v>
      </c>
      <c r="O54" s="46">
        <v>3</v>
      </c>
      <c r="P54" s="46">
        <v>3</v>
      </c>
      <c r="Q54" s="46">
        <v>1</v>
      </c>
      <c r="R54" s="46">
        <v>1</v>
      </c>
      <c r="S54" s="48"/>
      <c r="T54" s="46">
        <v>3</v>
      </c>
      <c r="U54" s="46">
        <v>2</v>
      </c>
      <c r="V54" s="46">
        <v>3</v>
      </c>
      <c r="W54" s="46">
        <v>3</v>
      </c>
      <c r="X54" s="46">
        <v>3</v>
      </c>
      <c r="Y54" s="46">
        <v>3</v>
      </c>
      <c r="Z54" s="50">
        <f t="shared" ref="Z54" si="40">SUM(H54:Y55)/17</f>
        <v>2.6470588235294117</v>
      </c>
      <c r="AA54" s="37">
        <v>1</v>
      </c>
      <c r="AB54" s="37">
        <v>1</v>
      </c>
      <c r="AC54" s="37">
        <v>1</v>
      </c>
      <c r="AD54" s="39">
        <f t="shared" si="34"/>
        <v>5.6470588235294112</v>
      </c>
    </row>
    <row r="55" spans="1:30" ht="30.75" customHeight="1" thickBot="1">
      <c r="A55" s="58"/>
      <c r="B55" s="3" t="s">
        <v>54</v>
      </c>
      <c r="C55" s="7"/>
      <c r="D55" s="17"/>
      <c r="E55" s="9">
        <f>E54/D54</f>
        <v>0.5</v>
      </c>
      <c r="F55" s="9">
        <f>F54/D54</f>
        <v>0.43999838406689962</v>
      </c>
      <c r="G55" s="9">
        <f>G54/D54</f>
        <v>6.0001615933100369E-2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9"/>
      <c r="T55" s="47"/>
      <c r="U55" s="47"/>
      <c r="V55" s="47"/>
      <c r="W55" s="47"/>
      <c r="X55" s="47"/>
      <c r="Y55" s="47"/>
      <c r="Z55" s="51"/>
      <c r="AA55" s="38"/>
      <c r="AB55" s="38"/>
      <c r="AC55" s="38"/>
      <c r="AD55" s="40"/>
    </row>
    <row r="56" spans="1:30" ht="64.5" customHeight="1">
      <c r="A56" s="57" t="s">
        <v>87</v>
      </c>
      <c r="B56" s="1" t="s">
        <v>75</v>
      </c>
      <c r="C56" s="6" t="s">
        <v>88</v>
      </c>
      <c r="D56" s="20">
        <v>183585</v>
      </c>
      <c r="E56" s="20">
        <v>89956</v>
      </c>
      <c r="F56" s="20">
        <v>82614</v>
      </c>
      <c r="G56" s="20">
        <v>11015</v>
      </c>
      <c r="H56" s="46">
        <v>3</v>
      </c>
      <c r="I56" s="46">
        <v>2</v>
      </c>
      <c r="J56" s="46">
        <v>3</v>
      </c>
      <c r="K56" s="46">
        <v>3</v>
      </c>
      <c r="L56" s="46">
        <v>3</v>
      </c>
      <c r="M56" s="46">
        <v>3</v>
      </c>
      <c r="N56" s="46">
        <v>3</v>
      </c>
      <c r="O56" s="46">
        <v>3</v>
      </c>
      <c r="P56" s="46">
        <v>3</v>
      </c>
      <c r="Q56" s="46">
        <v>1</v>
      </c>
      <c r="R56" s="46">
        <v>1</v>
      </c>
      <c r="S56" s="48"/>
      <c r="T56" s="46">
        <v>3</v>
      </c>
      <c r="U56" s="46">
        <v>3</v>
      </c>
      <c r="V56" s="46">
        <v>3</v>
      </c>
      <c r="W56" s="46">
        <v>3</v>
      </c>
      <c r="X56" s="46">
        <v>2</v>
      </c>
      <c r="Y56" s="46">
        <v>3</v>
      </c>
      <c r="Z56" s="50">
        <f t="shared" ref="Z56" si="41">SUM(H56:Y57)/17</f>
        <v>2.6470588235294117</v>
      </c>
      <c r="AA56" s="37">
        <v>1</v>
      </c>
      <c r="AB56" s="37">
        <v>1</v>
      </c>
      <c r="AC56" s="37">
        <v>1</v>
      </c>
      <c r="AD56" s="39">
        <f t="shared" si="34"/>
        <v>5.6470588235294112</v>
      </c>
    </row>
    <row r="57" spans="1:30" ht="30.75" customHeight="1" thickBot="1">
      <c r="A57" s="58"/>
      <c r="B57" s="3" t="s">
        <v>76</v>
      </c>
      <c r="C57" s="7"/>
      <c r="D57" s="17"/>
      <c r="E57" s="9">
        <f>E56/D56</f>
        <v>0.48999645940572489</v>
      </c>
      <c r="F57" s="9">
        <f>F56/D56</f>
        <v>0.45000408530108671</v>
      </c>
      <c r="G57" s="9">
        <f>G56/D56</f>
        <v>5.9999455293188439E-2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9"/>
      <c r="T57" s="47"/>
      <c r="U57" s="47"/>
      <c r="V57" s="47"/>
      <c r="W57" s="47"/>
      <c r="X57" s="47"/>
      <c r="Y57" s="47"/>
      <c r="Z57" s="51"/>
      <c r="AA57" s="38"/>
      <c r="AB57" s="38"/>
      <c r="AC57" s="38"/>
      <c r="AD57" s="40"/>
    </row>
    <row r="58" spans="1:30" ht="84" customHeight="1">
      <c r="A58" s="57" t="s">
        <v>89</v>
      </c>
      <c r="B58" s="1" t="s">
        <v>68</v>
      </c>
      <c r="C58" s="6" t="s">
        <v>90</v>
      </c>
      <c r="D58" s="20">
        <v>173494</v>
      </c>
      <c r="E58" s="20">
        <v>86747</v>
      </c>
      <c r="F58" s="20">
        <v>76337.36</v>
      </c>
      <c r="G58" s="20">
        <v>10409.64</v>
      </c>
      <c r="H58" s="46">
        <v>3</v>
      </c>
      <c r="I58" s="46">
        <v>3</v>
      </c>
      <c r="J58" s="46">
        <v>3</v>
      </c>
      <c r="K58" s="46">
        <v>3</v>
      </c>
      <c r="L58" s="46">
        <v>3</v>
      </c>
      <c r="M58" s="46">
        <v>2</v>
      </c>
      <c r="N58" s="46">
        <v>3</v>
      </c>
      <c r="O58" s="46">
        <v>3</v>
      </c>
      <c r="P58" s="46">
        <v>3</v>
      </c>
      <c r="Q58" s="46">
        <v>3</v>
      </c>
      <c r="R58" s="46">
        <v>3</v>
      </c>
      <c r="S58" s="48"/>
      <c r="T58" s="46">
        <v>3</v>
      </c>
      <c r="U58" s="46">
        <v>2</v>
      </c>
      <c r="V58" s="46">
        <v>3</v>
      </c>
      <c r="W58" s="46">
        <v>3</v>
      </c>
      <c r="X58" s="46">
        <v>3</v>
      </c>
      <c r="Y58" s="46">
        <v>3</v>
      </c>
      <c r="Z58" s="50">
        <f t="shared" ref="Z58" si="42">SUM(H58:Y59)/17</f>
        <v>2.8823529411764706</v>
      </c>
      <c r="AA58" s="37">
        <v>1</v>
      </c>
      <c r="AB58" s="37">
        <v>1</v>
      </c>
      <c r="AC58" s="37">
        <v>1</v>
      </c>
      <c r="AD58" s="39">
        <f t="shared" si="34"/>
        <v>5.882352941176471</v>
      </c>
    </row>
    <row r="59" spans="1:30" ht="30.75" customHeight="1" thickBot="1">
      <c r="A59" s="58"/>
      <c r="B59" s="3" t="s">
        <v>29</v>
      </c>
      <c r="C59" s="7"/>
      <c r="D59" s="17"/>
      <c r="E59" s="9">
        <f>E58/D58</f>
        <v>0.5</v>
      </c>
      <c r="F59" s="9">
        <f>F58/D58</f>
        <v>0.44</v>
      </c>
      <c r="G59" s="9">
        <f>G58/D58</f>
        <v>0.06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9"/>
      <c r="T59" s="47"/>
      <c r="U59" s="47"/>
      <c r="V59" s="47"/>
      <c r="W59" s="47"/>
      <c r="X59" s="47"/>
      <c r="Y59" s="47"/>
      <c r="Z59" s="51"/>
      <c r="AA59" s="38"/>
      <c r="AB59" s="38"/>
      <c r="AC59" s="38"/>
      <c r="AD59" s="40"/>
    </row>
    <row r="60" spans="1:30" ht="34.5" customHeight="1">
      <c r="A60" s="57" t="s">
        <v>91</v>
      </c>
      <c r="B60" s="1" t="s">
        <v>53</v>
      </c>
      <c r="C60" s="6" t="s">
        <v>92</v>
      </c>
      <c r="D60" s="20">
        <v>161377</v>
      </c>
      <c r="E60" s="20">
        <v>80688</v>
      </c>
      <c r="F60" s="20">
        <v>71006</v>
      </c>
      <c r="G60" s="20">
        <v>9683</v>
      </c>
      <c r="H60" s="46">
        <v>3</v>
      </c>
      <c r="I60" s="46">
        <v>2</v>
      </c>
      <c r="J60" s="46">
        <v>1</v>
      </c>
      <c r="K60" s="46">
        <v>3</v>
      </c>
      <c r="L60" s="46">
        <v>3</v>
      </c>
      <c r="M60" s="46">
        <v>3</v>
      </c>
      <c r="N60" s="46">
        <v>3</v>
      </c>
      <c r="O60" s="46">
        <v>3</v>
      </c>
      <c r="P60" s="46">
        <v>3</v>
      </c>
      <c r="Q60" s="46">
        <v>2</v>
      </c>
      <c r="R60" s="46">
        <v>2</v>
      </c>
      <c r="S60" s="48"/>
      <c r="T60" s="46">
        <v>3</v>
      </c>
      <c r="U60" s="46">
        <v>2</v>
      </c>
      <c r="V60" s="46">
        <v>3</v>
      </c>
      <c r="W60" s="46">
        <v>3</v>
      </c>
      <c r="X60" s="46">
        <v>3</v>
      </c>
      <c r="Y60" s="46">
        <v>3</v>
      </c>
      <c r="Z60" s="50">
        <f t="shared" ref="Z60" si="43">SUM(H60:Y61)/17</f>
        <v>2.6470588235294117</v>
      </c>
      <c r="AA60" s="37">
        <v>1</v>
      </c>
      <c r="AB60" s="37">
        <v>1</v>
      </c>
      <c r="AC60" s="37">
        <v>1</v>
      </c>
      <c r="AD60" s="39">
        <f t="shared" si="34"/>
        <v>5.6470588235294112</v>
      </c>
    </row>
    <row r="61" spans="1:30" ht="30.75" customHeight="1" thickBot="1">
      <c r="A61" s="58"/>
      <c r="B61" s="3" t="s">
        <v>54</v>
      </c>
      <c r="C61" s="7"/>
      <c r="D61" s="17"/>
      <c r="E61" s="9">
        <f>E60/D60</f>
        <v>0.49999690166504518</v>
      </c>
      <c r="F61" s="9">
        <f>F60/D60</f>
        <v>0.44000074360038915</v>
      </c>
      <c r="G61" s="9">
        <f>G60/D60</f>
        <v>6.0002354734565645E-2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9"/>
      <c r="T61" s="47"/>
      <c r="U61" s="47"/>
      <c r="V61" s="47"/>
      <c r="W61" s="47"/>
      <c r="X61" s="47"/>
      <c r="Y61" s="47"/>
      <c r="Z61" s="51"/>
      <c r="AA61" s="38"/>
      <c r="AB61" s="38"/>
      <c r="AC61" s="38"/>
      <c r="AD61" s="40"/>
    </row>
    <row r="62" spans="1:30" ht="65.25" customHeight="1">
      <c r="A62" s="57" t="s">
        <v>93</v>
      </c>
      <c r="B62" s="1" t="s">
        <v>94</v>
      </c>
      <c r="C62" s="6" t="s">
        <v>95</v>
      </c>
      <c r="D62" s="20">
        <v>37530</v>
      </c>
      <c r="E62" s="20">
        <v>18765</v>
      </c>
      <c r="F62" s="20">
        <v>10000</v>
      </c>
      <c r="G62" s="20">
        <v>8765</v>
      </c>
      <c r="H62" s="46">
        <v>2</v>
      </c>
      <c r="I62" s="46">
        <v>3</v>
      </c>
      <c r="J62" s="46">
        <v>1</v>
      </c>
      <c r="K62" s="46">
        <v>3</v>
      </c>
      <c r="L62" s="46">
        <v>2</v>
      </c>
      <c r="M62" s="46">
        <v>3</v>
      </c>
      <c r="N62" s="46">
        <v>2</v>
      </c>
      <c r="O62" s="46">
        <v>1</v>
      </c>
      <c r="P62" s="46">
        <v>2</v>
      </c>
      <c r="Q62" s="46">
        <v>2</v>
      </c>
      <c r="R62" s="46">
        <v>3</v>
      </c>
      <c r="S62" s="48"/>
      <c r="T62" s="46">
        <v>2</v>
      </c>
      <c r="U62" s="46">
        <v>2</v>
      </c>
      <c r="V62" s="46">
        <v>2</v>
      </c>
      <c r="W62" s="46">
        <v>2</v>
      </c>
      <c r="X62" s="46">
        <v>3</v>
      </c>
      <c r="Y62" s="46">
        <v>2</v>
      </c>
      <c r="Z62" s="50">
        <f t="shared" ref="Z62" si="44">SUM(H62:Y63)/17</f>
        <v>2.1764705882352939</v>
      </c>
      <c r="AA62" s="37">
        <v>1</v>
      </c>
      <c r="AB62" s="37">
        <v>3</v>
      </c>
      <c r="AC62" s="37">
        <v>0</v>
      </c>
      <c r="AD62" s="39">
        <f t="shared" si="34"/>
        <v>6.1764705882352935</v>
      </c>
    </row>
    <row r="63" spans="1:30" ht="30.75" customHeight="1" thickBot="1">
      <c r="A63" s="58"/>
      <c r="B63" s="3" t="s">
        <v>29</v>
      </c>
      <c r="C63" s="7"/>
      <c r="D63" s="17"/>
      <c r="E63" s="9">
        <f>E62/D62</f>
        <v>0.5</v>
      </c>
      <c r="F63" s="9">
        <f>F62/D62</f>
        <v>0.2664535038635758</v>
      </c>
      <c r="G63" s="9">
        <f>G62/D62</f>
        <v>0.2335464961364242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9"/>
      <c r="T63" s="47"/>
      <c r="U63" s="47"/>
      <c r="V63" s="47"/>
      <c r="W63" s="47"/>
      <c r="X63" s="47"/>
      <c r="Y63" s="47"/>
      <c r="Z63" s="51"/>
      <c r="AA63" s="38"/>
      <c r="AB63" s="38"/>
      <c r="AC63" s="38"/>
      <c r="AD63" s="40"/>
    </row>
    <row r="64" spans="1:30" ht="65.25" customHeight="1">
      <c r="A64" s="57" t="s">
        <v>96</v>
      </c>
      <c r="B64" s="1" t="s">
        <v>47</v>
      </c>
      <c r="C64" s="6" t="s">
        <v>97</v>
      </c>
      <c r="D64" s="20">
        <v>140000</v>
      </c>
      <c r="E64" s="20">
        <v>70000</v>
      </c>
      <c r="F64" s="20">
        <v>61600</v>
      </c>
      <c r="G64" s="20">
        <v>8400</v>
      </c>
      <c r="H64" s="46">
        <v>3</v>
      </c>
      <c r="I64" s="46">
        <v>3</v>
      </c>
      <c r="J64" s="46">
        <v>1</v>
      </c>
      <c r="K64" s="46">
        <v>3</v>
      </c>
      <c r="L64" s="46">
        <v>3</v>
      </c>
      <c r="M64" s="46">
        <v>3</v>
      </c>
      <c r="N64" s="46">
        <v>3</v>
      </c>
      <c r="O64" s="46">
        <v>3</v>
      </c>
      <c r="P64" s="46">
        <v>3</v>
      </c>
      <c r="Q64" s="46">
        <v>3</v>
      </c>
      <c r="R64" s="46">
        <v>2</v>
      </c>
      <c r="S64" s="48"/>
      <c r="T64" s="46">
        <v>3</v>
      </c>
      <c r="U64" s="46">
        <v>3</v>
      </c>
      <c r="V64" s="46">
        <v>3</v>
      </c>
      <c r="W64" s="46">
        <v>3</v>
      </c>
      <c r="X64" s="46">
        <v>3</v>
      </c>
      <c r="Y64" s="46">
        <v>3</v>
      </c>
      <c r="Z64" s="50">
        <f t="shared" ref="Z64" si="45">SUM(H64:Y65)/17</f>
        <v>2.8235294117647061</v>
      </c>
      <c r="AA64" s="37">
        <v>1</v>
      </c>
      <c r="AB64" s="37">
        <v>1</v>
      </c>
      <c r="AC64" s="37">
        <v>1</v>
      </c>
      <c r="AD64" s="39">
        <f t="shared" si="34"/>
        <v>5.8235294117647065</v>
      </c>
    </row>
    <row r="65" spans="1:30" ht="30.75" customHeight="1" thickBot="1">
      <c r="A65" s="58"/>
      <c r="B65" s="3" t="s">
        <v>29</v>
      </c>
      <c r="C65" s="7"/>
      <c r="D65" s="17"/>
      <c r="E65" s="9">
        <f>E64/D64</f>
        <v>0.5</v>
      </c>
      <c r="F65" s="9">
        <f>F64/D64</f>
        <v>0.44</v>
      </c>
      <c r="G65" s="9">
        <f>G64/D64</f>
        <v>0.06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9"/>
      <c r="T65" s="47"/>
      <c r="U65" s="47"/>
      <c r="V65" s="47"/>
      <c r="W65" s="47"/>
      <c r="X65" s="47"/>
      <c r="Y65" s="47"/>
      <c r="Z65" s="51"/>
      <c r="AA65" s="38"/>
      <c r="AB65" s="38"/>
      <c r="AC65" s="38"/>
      <c r="AD65" s="40"/>
    </row>
    <row r="66" spans="1:30" ht="65.25" customHeight="1">
      <c r="A66" s="57" t="s">
        <v>98</v>
      </c>
      <c r="B66" s="1" t="s">
        <v>99</v>
      </c>
      <c r="C66" s="6" t="s">
        <v>100</v>
      </c>
      <c r="D66" s="20">
        <v>48866.32</v>
      </c>
      <c r="E66" s="20">
        <v>24433.16</v>
      </c>
      <c r="F66" s="20">
        <v>21501.18</v>
      </c>
      <c r="G66" s="20">
        <v>2931.98</v>
      </c>
      <c r="H66" s="46">
        <v>3</v>
      </c>
      <c r="I66" s="46">
        <v>2</v>
      </c>
      <c r="J66" s="46">
        <v>3</v>
      </c>
      <c r="K66" s="46">
        <v>3</v>
      </c>
      <c r="L66" s="46">
        <v>3</v>
      </c>
      <c r="M66" s="46">
        <v>2</v>
      </c>
      <c r="N66" s="46">
        <v>3</v>
      </c>
      <c r="O66" s="46">
        <v>3</v>
      </c>
      <c r="P66" s="46">
        <v>3</v>
      </c>
      <c r="Q66" s="46">
        <v>2</v>
      </c>
      <c r="R66" s="46">
        <v>1</v>
      </c>
      <c r="S66" s="48"/>
      <c r="T66" s="46">
        <v>3</v>
      </c>
      <c r="U66" s="46">
        <v>2</v>
      </c>
      <c r="V66" s="46">
        <v>3</v>
      </c>
      <c r="W66" s="46">
        <v>3</v>
      </c>
      <c r="X66" s="46">
        <v>3</v>
      </c>
      <c r="Y66" s="46">
        <v>3</v>
      </c>
      <c r="Z66" s="50">
        <f t="shared" ref="Z66" si="46">SUM(H66:Y67)/17</f>
        <v>2.6470588235294117</v>
      </c>
      <c r="AA66" s="37">
        <v>1</v>
      </c>
      <c r="AB66" s="37">
        <v>1</v>
      </c>
      <c r="AC66" s="37">
        <v>1</v>
      </c>
      <c r="AD66" s="39">
        <f t="shared" si="34"/>
        <v>5.6470588235294112</v>
      </c>
    </row>
    <row r="67" spans="1:30" ht="30.75" customHeight="1" thickBot="1">
      <c r="A67" s="58"/>
      <c r="B67" s="3" t="s">
        <v>29</v>
      </c>
      <c r="C67" s="7"/>
      <c r="D67" s="17"/>
      <c r="E67" s="9">
        <f>E66/D66</f>
        <v>0.5</v>
      </c>
      <c r="F67" s="9">
        <f>F66/D66</f>
        <v>0.4399999836288061</v>
      </c>
      <c r="G67" s="9">
        <f>G66/D66</f>
        <v>6.0000016371193905E-2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9"/>
      <c r="T67" s="47"/>
      <c r="U67" s="47"/>
      <c r="V67" s="47"/>
      <c r="W67" s="47"/>
      <c r="X67" s="47"/>
      <c r="Y67" s="47"/>
      <c r="Z67" s="51"/>
      <c r="AA67" s="38"/>
      <c r="AB67" s="38"/>
      <c r="AC67" s="38"/>
      <c r="AD67" s="40"/>
    </row>
    <row r="68" spans="1:30" ht="65.25" customHeight="1">
      <c r="A68" s="57" t="s">
        <v>101</v>
      </c>
      <c r="B68" s="1" t="s">
        <v>102</v>
      </c>
      <c r="C68" s="6" t="s">
        <v>104</v>
      </c>
      <c r="D68" s="20">
        <v>200000</v>
      </c>
      <c r="E68" s="20">
        <v>100000</v>
      </c>
      <c r="F68" s="20">
        <v>60000</v>
      </c>
      <c r="G68" s="20">
        <v>40000</v>
      </c>
      <c r="H68" s="46">
        <v>2</v>
      </c>
      <c r="I68" s="46">
        <v>2</v>
      </c>
      <c r="J68" s="46">
        <v>1</v>
      </c>
      <c r="K68" s="46">
        <v>3</v>
      </c>
      <c r="L68" s="46">
        <v>2</v>
      </c>
      <c r="M68" s="46">
        <v>2</v>
      </c>
      <c r="N68" s="46">
        <v>2</v>
      </c>
      <c r="O68" s="46">
        <v>1</v>
      </c>
      <c r="P68" s="46">
        <v>2</v>
      </c>
      <c r="Q68" s="46">
        <v>2</v>
      </c>
      <c r="R68" s="46">
        <v>2</v>
      </c>
      <c r="S68" s="48"/>
      <c r="T68" s="46">
        <v>2</v>
      </c>
      <c r="U68" s="46">
        <v>2</v>
      </c>
      <c r="V68" s="46">
        <v>2</v>
      </c>
      <c r="W68" s="46">
        <v>2</v>
      </c>
      <c r="X68" s="46">
        <v>3</v>
      </c>
      <c r="Y68" s="46">
        <v>2</v>
      </c>
      <c r="Z68" s="50">
        <f t="shared" ref="Z68" si="47">SUM(H68:Y69)/17</f>
        <v>2</v>
      </c>
      <c r="AA68" s="37">
        <v>1</v>
      </c>
      <c r="AB68" s="37">
        <v>2</v>
      </c>
      <c r="AC68" s="37">
        <v>0</v>
      </c>
      <c r="AD68" s="39">
        <f t="shared" si="34"/>
        <v>5</v>
      </c>
    </row>
    <row r="69" spans="1:30" ht="30.75" customHeight="1" thickBot="1">
      <c r="A69" s="58"/>
      <c r="B69" s="3" t="s">
        <v>103</v>
      </c>
      <c r="C69" s="7"/>
      <c r="D69" s="17"/>
      <c r="E69" s="9">
        <f>E68/D68</f>
        <v>0.5</v>
      </c>
      <c r="F69" s="9">
        <f>F68/D68</f>
        <v>0.3</v>
      </c>
      <c r="G69" s="9">
        <f>G68/D68</f>
        <v>0.2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9"/>
      <c r="T69" s="47"/>
      <c r="U69" s="47"/>
      <c r="V69" s="47"/>
      <c r="W69" s="47"/>
      <c r="X69" s="47"/>
      <c r="Y69" s="47"/>
      <c r="Z69" s="51"/>
      <c r="AA69" s="38"/>
      <c r="AB69" s="38"/>
      <c r="AC69" s="38"/>
      <c r="AD69" s="40"/>
    </row>
    <row r="70" spans="1:30" ht="83.25" customHeight="1">
      <c r="A70" s="57" t="s">
        <v>105</v>
      </c>
      <c r="B70" s="1" t="s">
        <v>102</v>
      </c>
      <c r="C70" s="6" t="s">
        <v>106</v>
      </c>
      <c r="D70" s="20">
        <v>200000</v>
      </c>
      <c r="E70" s="20">
        <v>100000</v>
      </c>
      <c r="F70" s="20">
        <v>60000</v>
      </c>
      <c r="G70" s="20">
        <v>40000</v>
      </c>
      <c r="H70" s="46">
        <v>2</v>
      </c>
      <c r="I70" s="46">
        <v>2</v>
      </c>
      <c r="J70" s="46">
        <v>1</v>
      </c>
      <c r="K70" s="46">
        <v>3</v>
      </c>
      <c r="L70" s="46">
        <v>2</v>
      </c>
      <c r="M70" s="46">
        <v>2</v>
      </c>
      <c r="N70" s="46">
        <v>2</v>
      </c>
      <c r="O70" s="46">
        <v>1</v>
      </c>
      <c r="P70" s="46">
        <v>2</v>
      </c>
      <c r="Q70" s="46">
        <v>2</v>
      </c>
      <c r="R70" s="46">
        <v>2</v>
      </c>
      <c r="S70" s="48"/>
      <c r="T70" s="46">
        <v>2</v>
      </c>
      <c r="U70" s="46">
        <v>2</v>
      </c>
      <c r="V70" s="46">
        <v>2</v>
      </c>
      <c r="W70" s="46">
        <v>2</v>
      </c>
      <c r="X70" s="46">
        <v>3</v>
      </c>
      <c r="Y70" s="46">
        <v>2</v>
      </c>
      <c r="Z70" s="50">
        <f t="shared" ref="Z70" si="48">SUM(H70:Y71)/17</f>
        <v>2</v>
      </c>
      <c r="AA70" s="37">
        <v>1</v>
      </c>
      <c r="AB70" s="37">
        <v>2</v>
      </c>
      <c r="AC70" s="37">
        <v>0</v>
      </c>
      <c r="AD70" s="39">
        <f t="shared" si="34"/>
        <v>5</v>
      </c>
    </row>
    <row r="71" spans="1:30" ht="30.75" customHeight="1" thickBot="1">
      <c r="A71" s="58"/>
      <c r="B71" s="3" t="s">
        <v>103</v>
      </c>
      <c r="C71" s="7"/>
      <c r="D71" s="17"/>
      <c r="E71" s="9">
        <f>E70/D70</f>
        <v>0.5</v>
      </c>
      <c r="F71" s="9">
        <f>F70/D70</f>
        <v>0.3</v>
      </c>
      <c r="G71" s="9">
        <f>G70/D70</f>
        <v>0.2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9"/>
      <c r="T71" s="47"/>
      <c r="U71" s="47"/>
      <c r="V71" s="47"/>
      <c r="W71" s="47"/>
      <c r="X71" s="47"/>
      <c r="Y71" s="47"/>
      <c r="Z71" s="51"/>
      <c r="AA71" s="38"/>
      <c r="AB71" s="38"/>
      <c r="AC71" s="38"/>
      <c r="AD71" s="40"/>
    </row>
    <row r="72" spans="1:30" ht="98.25" customHeight="1">
      <c r="A72" s="57" t="s">
        <v>107</v>
      </c>
      <c r="B72" s="1" t="s">
        <v>47</v>
      </c>
      <c r="C72" s="6" t="s">
        <v>108</v>
      </c>
      <c r="D72" s="20">
        <v>617855</v>
      </c>
      <c r="E72" s="20">
        <v>200000</v>
      </c>
      <c r="F72" s="20">
        <v>380783</v>
      </c>
      <c r="G72" s="20">
        <v>37072</v>
      </c>
      <c r="H72" s="46">
        <v>2</v>
      </c>
      <c r="I72" s="46">
        <v>2</v>
      </c>
      <c r="J72" s="46">
        <v>1</v>
      </c>
      <c r="K72" s="46">
        <v>3</v>
      </c>
      <c r="L72" s="46">
        <v>2</v>
      </c>
      <c r="M72" s="46">
        <v>2</v>
      </c>
      <c r="N72" s="46">
        <v>2</v>
      </c>
      <c r="O72" s="46">
        <v>2</v>
      </c>
      <c r="P72" s="46">
        <v>2</v>
      </c>
      <c r="Q72" s="46">
        <v>2</v>
      </c>
      <c r="R72" s="46">
        <v>3</v>
      </c>
      <c r="S72" s="48"/>
      <c r="T72" s="46">
        <v>2</v>
      </c>
      <c r="U72" s="46">
        <v>2</v>
      </c>
      <c r="V72" s="46">
        <v>2</v>
      </c>
      <c r="W72" s="46">
        <v>2</v>
      </c>
      <c r="X72" s="46">
        <v>3</v>
      </c>
      <c r="Y72" s="46">
        <v>2</v>
      </c>
      <c r="Z72" s="50">
        <f t="shared" ref="Z72" si="49">SUM(H72:Y73)/17</f>
        <v>2.1176470588235294</v>
      </c>
      <c r="AA72" s="37">
        <v>1</v>
      </c>
      <c r="AB72" s="37">
        <v>1</v>
      </c>
      <c r="AC72" s="37">
        <v>1</v>
      </c>
      <c r="AD72" s="39">
        <f t="shared" si="34"/>
        <v>5.117647058823529</v>
      </c>
    </row>
    <row r="73" spans="1:30" ht="30.75" customHeight="1" thickBot="1">
      <c r="A73" s="58"/>
      <c r="B73" s="3" t="s">
        <v>29</v>
      </c>
      <c r="C73" s="7"/>
      <c r="D73" s="17"/>
      <c r="E73" s="9">
        <f>E72/D72</f>
        <v>0.32370054462616632</v>
      </c>
      <c r="F73" s="9">
        <f>F72/D72</f>
        <v>0.6162983224219275</v>
      </c>
      <c r="G73" s="9">
        <f>G72/D72</f>
        <v>6.0001132951906191E-2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9"/>
      <c r="T73" s="47"/>
      <c r="U73" s="47"/>
      <c r="V73" s="47"/>
      <c r="W73" s="47"/>
      <c r="X73" s="47"/>
      <c r="Y73" s="47"/>
      <c r="Z73" s="51"/>
      <c r="AA73" s="38"/>
      <c r="AB73" s="38"/>
      <c r="AC73" s="38"/>
      <c r="AD73" s="40"/>
    </row>
    <row r="74" spans="1:30" ht="67.5" customHeight="1">
      <c r="A74" s="57" t="s">
        <v>109</v>
      </c>
      <c r="B74" s="1" t="s">
        <v>110</v>
      </c>
      <c r="C74" s="6" t="s">
        <v>112</v>
      </c>
      <c r="D74" s="20">
        <v>237518</v>
      </c>
      <c r="E74" s="20">
        <v>118759</v>
      </c>
      <c r="F74" s="20">
        <v>87000</v>
      </c>
      <c r="G74" s="20">
        <v>31759</v>
      </c>
      <c r="H74" s="46">
        <v>2</v>
      </c>
      <c r="I74" s="46">
        <v>3</v>
      </c>
      <c r="J74" s="46">
        <v>1</v>
      </c>
      <c r="K74" s="46">
        <v>2</v>
      </c>
      <c r="L74" s="46">
        <v>2</v>
      </c>
      <c r="M74" s="46">
        <v>3</v>
      </c>
      <c r="N74" s="46">
        <v>2</v>
      </c>
      <c r="O74" s="46">
        <v>1</v>
      </c>
      <c r="P74" s="46">
        <v>2</v>
      </c>
      <c r="Q74" s="46">
        <v>3</v>
      </c>
      <c r="R74" s="46">
        <v>1</v>
      </c>
      <c r="S74" s="48"/>
      <c r="T74" s="46">
        <v>2</v>
      </c>
      <c r="U74" s="46">
        <v>2</v>
      </c>
      <c r="V74" s="46">
        <v>2</v>
      </c>
      <c r="W74" s="46">
        <v>2</v>
      </c>
      <c r="X74" s="46">
        <v>2</v>
      </c>
      <c r="Y74" s="46">
        <v>2</v>
      </c>
      <c r="Z74" s="50">
        <f t="shared" ref="Z74" si="50">SUM(H74:Y75)/17</f>
        <v>2</v>
      </c>
      <c r="AA74" s="37">
        <v>1</v>
      </c>
      <c r="AB74" s="37">
        <v>2</v>
      </c>
      <c r="AC74" s="37">
        <v>0</v>
      </c>
      <c r="AD74" s="39">
        <f t="shared" si="34"/>
        <v>5</v>
      </c>
    </row>
    <row r="75" spans="1:30" ht="30.75" customHeight="1" thickBot="1">
      <c r="A75" s="58"/>
      <c r="B75" s="3" t="s">
        <v>111</v>
      </c>
      <c r="C75" s="7"/>
      <c r="D75" s="17"/>
      <c r="E75" s="9">
        <f>E74/D74</f>
        <v>0.5</v>
      </c>
      <c r="F75" s="9">
        <f>F74/D74</f>
        <v>0.36628802869677246</v>
      </c>
      <c r="G75" s="9">
        <f>G74/D74</f>
        <v>0.13371197130322754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9"/>
      <c r="T75" s="47"/>
      <c r="U75" s="47"/>
      <c r="V75" s="47"/>
      <c r="W75" s="47"/>
      <c r="X75" s="47"/>
      <c r="Y75" s="47"/>
      <c r="Z75" s="51"/>
      <c r="AA75" s="38"/>
      <c r="AB75" s="38"/>
      <c r="AC75" s="38"/>
      <c r="AD75" s="40"/>
    </row>
    <row r="76" spans="1:30" ht="39.75" customHeight="1">
      <c r="A76" s="57" t="s">
        <v>113</v>
      </c>
      <c r="B76" s="1" t="s">
        <v>75</v>
      </c>
      <c r="C76" s="6" t="s">
        <v>115</v>
      </c>
      <c r="D76" s="20">
        <v>511226</v>
      </c>
      <c r="E76" s="20">
        <v>192275.44</v>
      </c>
      <c r="F76" s="20">
        <v>288277</v>
      </c>
      <c r="G76" s="20">
        <v>30673.56</v>
      </c>
      <c r="H76" s="46">
        <v>2</v>
      </c>
      <c r="I76" s="46">
        <v>2</v>
      </c>
      <c r="J76" s="46">
        <v>3</v>
      </c>
      <c r="K76" s="46">
        <v>2</v>
      </c>
      <c r="L76" s="46">
        <v>2</v>
      </c>
      <c r="M76" s="46">
        <v>3</v>
      </c>
      <c r="N76" s="46">
        <v>2</v>
      </c>
      <c r="O76" s="46">
        <v>3</v>
      </c>
      <c r="P76" s="46">
        <v>2</v>
      </c>
      <c r="Q76" s="46">
        <v>2</v>
      </c>
      <c r="R76" s="46">
        <v>2</v>
      </c>
      <c r="S76" s="48"/>
      <c r="T76" s="46">
        <v>2</v>
      </c>
      <c r="U76" s="46">
        <v>3</v>
      </c>
      <c r="V76" s="46">
        <v>2</v>
      </c>
      <c r="W76" s="46">
        <v>2</v>
      </c>
      <c r="X76" s="46">
        <v>2</v>
      </c>
      <c r="Y76" s="46">
        <v>2</v>
      </c>
      <c r="Z76" s="50">
        <f t="shared" ref="Z76" si="51">SUM(H76:Y77)/17</f>
        <v>2.2352941176470589</v>
      </c>
      <c r="AA76" s="37">
        <v>1</v>
      </c>
      <c r="AB76" s="37">
        <v>1</v>
      </c>
      <c r="AC76" s="37">
        <v>1</v>
      </c>
      <c r="AD76" s="39">
        <f t="shared" si="34"/>
        <v>5.2352941176470589</v>
      </c>
    </row>
    <row r="77" spans="1:30" ht="30.75" customHeight="1" thickBot="1">
      <c r="A77" s="58"/>
      <c r="B77" s="3" t="s">
        <v>114</v>
      </c>
      <c r="C77" s="7"/>
      <c r="D77" s="17"/>
      <c r="E77" s="9">
        <f>E76/D76</f>
        <v>0.37610653605254818</v>
      </c>
      <c r="F77" s="9">
        <f>F76/D76</f>
        <v>0.56389346394745177</v>
      </c>
      <c r="G77" s="9">
        <f>G76/D76</f>
        <v>6.0000000000000005E-2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9"/>
      <c r="T77" s="47"/>
      <c r="U77" s="47"/>
      <c r="V77" s="47"/>
      <c r="W77" s="47"/>
      <c r="X77" s="47"/>
      <c r="Y77" s="47"/>
      <c r="Z77" s="51"/>
      <c r="AA77" s="38"/>
      <c r="AB77" s="38"/>
      <c r="AC77" s="38"/>
      <c r="AD77" s="40"/>
    </row>
    <row r="78" spans="1:30" ht="48.75" customHeight="1">
      <c r="A78" s="57" t="s">
        <v>116</v>
      </c>
      <c r="B78" s="1" t="s">
        <v>117</v>
      </c>
      <c r="C78" s="6" t="s">
        <v>119</v>
      </c>
      <c r="D78" s="20">
        <v>419897</v>
      </c>
      <c r="E78" s="20">
        <v>194897</v>
      </c>
      <c r="F78" s="20">
        <v>200000</v>
      </c>
      <c r="G78" s="20">
        <v>25000</v>
      </c>
      <c r="H78" s="46">
        <v>3</v>
      </c>
      <c r="I78" s="46">
        <v>3</v>
      </c>
      <c r="J78" s="46">
        <v>1</v>
      </c>
      <c r="K78" s="46">
        <v>3</v>
      </c>
      <c r="L78" s="46">
        <v>3</v>
      </c>
      <c r="M78" s="46">
        <v>2</v>
      </c>
      <c r="N78" s="46">
        <v>3</v>
      </c>
      <c r="O78" s="46">
        <v>1</v>
      </c>
      <c r="P78" s="46">
        <v>3</v>
      </c>
      <c r="Q78" s="46">
        <v>3</v>
      </c>
      <c r="R78" s="46">
        <v>3</v>
      </c>
      <c r="S78" s="48"/>
      <c r="T78" s="46">
        <v>3</v>
      </c>
      <c r="U78" s="46">
        <v>3</v>
      </c>
      <c r="V78" s="46">
        <v>3</v>
      </c>
      <c r="W78" s="46">
        <v>3</v>
      </c>
      <c r="X78" s="46">
        <v>3</v>
      </c>
      <c r="Y78" s="46">
        <v>3</v>
      </c>
      <c r="Z78" s="50">
        <f t="shared" ref="Z78" si="52">SUM(H78:Y79)/17</f>
        <v>2.7058823529411766</v>
      </c>
      <c r="AA78" s="37">
        <v>1</v>
      </c>
      <c r="AB78" s="37">
        <v>1</v>
      </c>
      <c r="AC78" s="37">
        <v>0</v>
      </c>
      <c r="AD78" s="39">
        <f t="shared" si="34"/>
        <v>4.7058823529411766</v>
      </c>
    </row>
    <row r="79" spans="1:30" ht="39" customHeight="1" thickBot="1">
      <c r="A79" s="58"/>
      <c r="B79" s="3" t="s">
        <v>118</v>
      </c>
      <c r="C79" s="7"/>
      <c r="D79" s="17"/>
      <c r="E79" s="9">
        <f>E78/D78</f>
        <v>0.46415430450801032</v>
      </c>
      <c r="F79" s="9">
        <f>F78/D78</f>
        <v>0.4763072848817686</v>
      </c>
      <c r="G79" s="9">
        <f>G78/D78</f>
        <v>5.9538410610221075E-2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9"/>
      <c r="T79" s="47"/>
      <c r="U79" s="47"/>
      <c r="V79" s="47"/>
      <c r="W79" s="47"/>
      <c r="X79" s="47"/>
      <c r="Y79" s="47"/>
      <c r="Z79" s="51"/>
      <c r="AA79" s="38"/>
      <c r="AB79" s="38"/>
      <c r="AC79" s="38"/>
      <c r="AD79" s="40"/>
    </row>
    <row r="80" spans="1:30" ht="57" customHeight="1">
      <c r="A80" s="57" t="s">
        <v>120</v>
      </c>
      <c r="B80" s="1" t="s">
        <v>10</v>
      </c>
      <c r="C80" s="15" t="s">
        <v>122</v>
      </c>
      <c r="D80" s="20">
        <v>315342</v>
      </c>
      <c r="E80" s="20">
        <v>157671</v>
      </c>
      <c r="F80" s="20">
        <v>135597.06</v>
      </c>
      <c r="G80" s="20">
        <v>22073.94</v>
      </c>
      <c r="H80" s="46">
        <v>2</v>
      </c>
      <c r="I80" s="46">
        <v>2</v>
      </c>
      <c r="J80" s="46">
        <v>2</v>
      </c>
      <c r="K80" s="46">
        <v>3</v>
      </c>
      <c r="L80" s="46">
        <v>2</v>
      </c>
      <c r="M80" s="46">
        <v>3</v>
      </c>
      <c r="N80" s="46">
        <v>2</v>
      </c>
      <c r="O80" s="46">
        <v>3</v>
      </c>
      <c r="P80" s="46">
        <v>2</v>
      </c>
      <c r="Q80" s="46">
        <v>2</v>
      </c>
      <c r="R80" s="46">
        <v>1</v>
      </c>
      <c r="S80" s="48"/>
      <c r="T80" s="46">
        <v>2</v>
      </c>
      <c r="U80" s="46">
        <v>2</v>
      </c>
      <c r="V80" s="46">
        <v>2</v>
      </c>
      <c r="W80" s="46">
        <v>2</v>
      </c>
      <c r="X80" s="46">
        <v>2</v>
      </c>
      <c r="Y80" s="46">
        <v>2</v>
      </c>
      <c r="Z80" s="50">
        <f t="shared" ref="Z80" si="53">SUM(H80:Y81)/17</f>
        <v>2.1176470588235294</v>
      </c>
      <c r="AA80" s="37">
        <v>1</v>
      </c>
      <c r="AB80" s="37">
        <v>1</v>
      </c>
      <c r="AC80" s="37">
        <v>1</v>
      </c>
      <c r="AD80" s="39">
        <f t="shared" si="34"/>
        <v>5.117647058823529</v>
      </c>
    </row>
    <row r="81" spans="1:30" ht="48" customHeight="1" thickBot="1">
      <c r="A81" s="58"/>
      <c r="B81" s="3" t="s">
        <v>121</v>
      </c>
      <c r="C81" s="7"/>
      <c r="D81" s="17"/>
      <c r="E81" s="9">
        <f>E80/D80</f>
        <v>0.5</v>
      </c>
      <c r="F81" s="9">
        <f>F80/D80</f>
        <v>0.43</v>
      </c>
      <c r="G81" s="9">
        <f>G80/D80</f>
        <v>6.9999999999999993E-2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9"/>
      <c r="T81" s="47"/>
      <c r="U81" s="47"/>
      <c r="V81" s="47"/>
      <c r="W81" s="47"/>
      <c r="X81" s="47"/>
      <c r="Y81" s="47"/>
      <c r="Z81" s="51"/>
      <c r="AA81" s="38"/>
      <c r="AB81" s="38"/>
      <c r="AC81" s="38"/>
      <c r="AD81" s="40"/>
    </row>
    <row r="82" spans="1:30" ht="68.25" customHeight="1">
      <c r="A82" s="57" t="s">
        <v>123</v>
      </c>
      <c r="B82" s="1" t="s">
        <v>124</v>
      </c>
      <c r="C82" s="6" t="s">
        <v>125</v>
      </c>
      <c r="D82" s="20">
        <v>183800</v>
      </c>
      <c r="E82" s="20">
        <v>91900</v>
      </c>
      <c r="F82" s="20">
        <v>69844</v>
      </c>
      <c r="G82" s="20">
        <v>22056</v>
      </c>
      <c r="H82" s="46">
        <v>2</v>
      </c>
      <c r="I82" s="46">
        <v>2</v>
      </c>
      <c r="J82" s="46">
        <v>1</v>
      </c>
      <c r="K82" s="46">
        <v>2</v>
      </c>
      <c r="L82" s="46">
        <v>2</v>
      </c>
      <c r="M82" s="46">
        <v>2</v>
      </c>
      <c r="N82" s="46">
        <v>2</v>
      </c>
      <c r="O82" s="46">
        <v>1</v>
      </c>
      <c r="P82" s="46">
        <v>2</v>
      </c>
      <c r="Q82" s="46">
        <v>3</v>
      </c>
      <c r="R82" s="46">
        <v>2</v>
      </c>
      <c r="S82" s="48"/>
      <c r="T82" s="46">
        <v>2</v>
      </c>
      <c r="U82" s="46">
        <v>3</v>
      </c>
      <c r="V82" s="46">
        <v>2</v>
      </c>
      <c r="W82" s="46">
        <v>2</v>
      </c>
      <c r="X82" s="46">
        <v>2</v>
      </c>
      <c r="Y82" s="46">
        <v>2</v>
      </c>
      <c r="Z82" s="50">
        <f t="shared" ref="Z82" si="54">SUM(H82:Y83)/17</f>
        <v>2</v>
      </c>
      <c r="AA82" s="37">
        <v>1</v>
      </c>
      <c r="AB82" s="37">
        <v>2</v>
      </c>
      <c r="AC82" s="37">
        <v>0</v>
      </c>
      <c r="AD82" s="39">
        <f t="shared" si="34"/>
        <v>5</v>
      </c>
    </row>
    <row r="83" spans="1:30" ht="24.75" customHeight="1" thickBot="1">
      <c r="A83" s="58"/>
      <c r="B83" s="3" t="s">
        <v>29</v>
      </c>
      <c r="C83" s="7"/>
      <c r="D83" s="17"/>
      <c r="E83" s="9">
        <f>E82/D82</f>
        <v>0.5</v>
      </c>
      <c r="F83" s="9">
        <f>F82/D82</f>
        <v>0.38</v>
      </c>
      <c r="G83" s="9">
        <f>G82/D82</f>
        <v>0.12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9"/>
      <c r="T83" s="47"/>
      <c r="U83" s="47"/>
      <c r="V83" s="47"/>
      <c r="W83" s="47"/>
      <c r="X83" s="47"/>
      <c r="Y83" s="47"/>
      <c r="Z83" s="51"/>
      <c r="AA83" s="38"/>
      <c r="AB83" s="38"/>
      <c r="AC83" s="38"/>
      <c r="AD83" s="40"/>
    </row>
    <row r="84" spans="1:30" ht="33.75" customHeight="1">
      <c r="A84" s="57" t="s">
        <v>126</v>
      </c>
      <c r="B84" s="1" t="s">
        <v>75</v>
      </c>
      <c r="C84" s="6" t="s">
        <v>127</v>
      </c>
      <c r="D84" s="20">
        <v>433412</v>
      </c>
      <c r="E84" s="20">
        <v>193000</v>
      </c>
      <c r="F84" s="20">
        <v>218631</v>
      </c>
      <c r="G84" s="20">
        <v>21781</v>
      </c>
      <c r="H84" s="46">
        <v>3</v>
      </c>
      <c r="I84" s="46">
        <v>2</v>
      </c>
      <c r="J84" s="46">
        <v>3</v>
      </c>
      <c r="K84" s="46">
        <v>3</v>
      </c>
      <c r="L84" s="46">
        <v>3</v>
      </c>
      <c r="M84" s="46">
        <v>2</v>
      </c>
      <c r="N84" s="46">
        <v>3</v>
      </c>
      <c r="O84" s="46">
        <v>3</v>
      </c>
      <c r="P84" s="46">
        <v>3</v>
      </c>
      <c r="Q84" s="46">
        <v>2</v>
      </c>
      <c r="R84" s="46">
        <v>2</v>
      </c>
      <c r="S84" s="48"/>
      <c r="T84" s="46">
        <v>3</v>
      </c>
      <c r="U84" s="46">
        <v>3</v>
      </c>
      <c r="V84" s="46">
        <v>3</v>
      </c>
      <c r="W84" s="46">
        <v>3</v>
      </c>
      <c r="X84" s="46">
        <v>3</v>
      </c>
      <c r="Y84" s="46">
        <v>3</v>
      </c>
      <c r="Z84" s="50">
        <f t="shared" ref="Z84" si="55">SUM(H84:Y85)/17</f>
        <v>2.7647058823529411</v>
      </c>
      <c r="AA84" s="37">
        <v>1</v>
      </c>
      <c r="AB84" s="37">
        <v>0</v>
      </c>
      <c r="AC84" s="37">
        <v>1</v>
      </c>
      <c r="AD84" s="39">
        <f t="shared" si="34"/>
        <v>4.7647058823529411</v>
      </c>
    </row>
    <row r="85" spans="1:30" ht="33.75" customHeight="1" thickBot="1">
      <c r="A85" s="58"/>
      <c r="B85" s="3" t="s">
        <v>76</v>
      </c>
      <c r="C85" s="7"/>
      <c r="D85" s="17"/>
      <c r="E85" s="9">
        <f>E84/D84</f>
        <v>0.44530377562227164</v>
      </c>
      <c r="F85" s="9">
        <f>F84/D84</f>
        <v>0.50444150138897859</v>
      </c>
      <c r="G85" s="9">
        <f>G84/D84</f>
        <v>5.0254722988749737E-2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9"/>
      <c r="T85" s="47"/>
      <c r="U85" s="47"/>
      <c r="V85" s="47"/>
      <c r="W85" s="47"/>
      <c r="X85" s="47"/>
      <c r="Y85" s="47"/>
      <c r="Z85" s="51"/>
      <c r="AA85" s="38"/>
      <c r="AB85" s="38"/>
      <c r="AC85" s="38"/>
      <c r="AD85" s="40"/>
    </row>
    <row r="86" spans="1:30" ht="68.25" customHeight="1">
      <c r="A86" s="57" t="s">
        <v>128</v>
      </c>
      <c r="B86" s="1" t="s">
        <v>10</v>
      </c>
      <c r="C86" s="6" t="s">
        <v>130</v>
      </c>
      <c r="D86" s="20">
        <v>358371</v>
      </c>
      <c r="E86" s="20">
        <v>179185.5</v>
      </c>
      <c r="F86" s="20">
        <v>157683.24</v>
      </c>
      <c r="G86" s="20">
        <v>21502.26</v>
      </c>
      <c r="H86" s="46">
        <v>2</v>
      </c>
      <c r="I86" s="46">
        <v>3</v>
      </c>
      <c r="J86" s="46">
        <v>2</v>
      </c>
      <c r="K86" s="46">
        <v>3</v>
      </c>
      <c r="L86" s="46">
        <v>2</v>
      </c>
      <c r="M86" s="46">
        <v>2</v>
      </c>
      <c r="N86" s="46">
        <v>2</v>
      </c>
      <c r="O86" s="46">
        <v>2</v>
      </c>
      <c r="P86" s="46">
        <v>2</v>
      </c>
      <c r="Q86" s="46">
        <v>3</v>
      </c>
      <c r="R86" s="46">
        <v>1</v>
      </c>
      <c r="S86" s="48"/>
      <c r="T86" s="46">
        <v>2</v>
      </c>
      <c r="U86" s="46">
        <v>2</v>
      </c>
      <c r="V86" s="46">
        <v>2</v>
      </c>
      <c r="W86" s="46">
        <v>2</v>
      </c>
      <c r="X86" s="46">
        <v>2</v>
      </c>
      <c r="Y86" s="46">
        <v>2</v>
      </c>
      <c r="Z86" s="50">
        <f t="shared" ref="Z86" si="56">SUM(H86:Y87)/17</f>
        <v>2.1176470588235294</v>
      </c>
      <c r="AA86" s="37">
        <v>1</v>
      </c>
      <c r="AB86" s="37">
        <v>1</v>
      </c>
      <c r="AC86" s="37">
        <v>1</v>
      </c>
      <c r="AD86" s="39">
        <f t="shared" si="34"/>
        <v>5.117647058823529</v>
      </c>
    </row>
    <row r="87" spans="1:30" ht="62.25" customHeight="1" thickBot="1">
      <c r="A87" s="58"/>
      <c r="B87" s="3" t="s">
        <v>129</v>
      </c>
      <c r="C87" s="7"/>
      <c r="D87" s="17"/>
      <c r="E87" s="9">
        <f>E86/D86</f>
        <v>0.5</v>
      </c>
      <c r="F87" s="9">
        <f>F86/D86</f>
        <v>0.43999999999999995</v>
      </c>
      <c r="G87" s="9">
        <f>G86/D86</f>
        <v>0.06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9"/>
      <c r="T87" s="47"/>
      <c r="U87" s="47"/>
      <c r="V87" s="47"/>
      <c r="W87" s="47"/>
      <c r="X87" s="47"/>
      <c r="Y87" s="47"/>
      <c r="Z87" s="51"/>
      <c r="AA87" s="38"/>
      <c r="AB87" s="38"/>
      <c r="AC87" s="38"/>
      <c r="AD87" s="40"/>
    </row>
    <row r="88" spans="1:30" ht="50.25" customHeight="1">
      <c r="A88" s="57" t="s">
        <v>131</v>
      </c>
      <c r="B88" s="1" t="s">
        <v>132</v>
      </c>
      <c r="C88" s="6" t="s">
        <v>134</v>
      </c>
      <c r="D88" s="20">
        <v>200000</v>
      </c>
      <c r="E88" s="20">
        <v>100000</v>
      </c>
      <c r="F88" s="20">
        <v>80000</v>
      </c>
      <c r="G88" s="20">
        <v>20000</v>
      </c>
      <c r="H88" s="46">
        <v>3</v>
      </c>
      <c r="I88" s="46">
        <v>3</v>
      </c>
      <c r="J88" s="46">
        <v>1</v>
      </c>
      <c r="K88" s="46">
        <v>3</v>
      </c>
      <c r="L88" s="46">
        <v>3</v>
      </c>
      <c r="M88" s="46">
        <v>2</v>
      </c>
      <c r="N88" s="46">
        <v>3</v>
      </c>
      <c r="O88" s="46">
        <v>2</v>
      </c>
      <c r="P88" s="46">
        <v>3</v>
      </c>
      <c r="Q88" s="46">
        <v>2</v>
      </c>
      <c r="R88" s="46">
        <v>1</v>
      </c>
      <c r="S88" s="48"/>
      <c r="T88" s="46">
        <v>3</v>
      </c>
      <c r="U88" s="46">
        <v>2</v>
      </c>
      <c r="V88" s="46">
        <v>3</v>
      </c>
      <c r="W88" s="46">
        <v>3</v>
      </c>
      <c r="X88" s="46">
        <v>2</v>
      </c>
      <c r="Y88" s="46">
        <v>3</v>
      </c>
      <c r="Z88" s="50">
        <f t="shared" ref="Z88" si="57">SUM(H88:Y89)/17</f>
        <v>2.4705882352941178</v>
      </c>
      <c r="AA88" s="37">
        <v>1</v>
      </c>
      <c r="AB88" s="37">
        <v>1</v>
      </c>
      <c r="AC88" s="37">
        <v>0</v>
      </c>
      <c r="AD88" s="39">
        <f t="shared" si="34"/>
        <v>4.4705882352941178</v>
      </c>
    </row>
    <row r="89" spans="1:30" ht="48.75" customHeight="1" thickBot="1">
      <c r="A89" s="58"/>
      <c r="B89" s="3" t="s">
        <v>133</v>
      </c>
      <c r="C89" s="7"/>
      <c r="D89" s="17"/>
      <c r="E89" s="9">
        <f>E88/D88</f>
        <v>0.5</v>
      </c>
      <c r="F89" s="9">
        <f>F88/D88</f>
        <v>0.4</v>
      </c>
      <c r="G89" s="9">
        <f>G88/D88</f>
        <v>0.1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9"/>
      <c r="T89" s="47"/>
      <c r="U89" s="47"/>
      <c r="V89" s="47"/>
      <c r="W89" s="47"/>
      <c r="X89" s="47"/>
      <c r="Y89" s="47"/>
      <c r="Z89" s="51"/>
      <c r="AA89" s="38"/>
      <c r="AB89" s="38"/>
      <c r="AC89" s="38"/>
      <c r="AD89" s="40"/>
    </row>
    <row r="90" spans="1:30" ht="50.25" customHeight="1">
      <c r="A90" s="57" t="s">
        <v>135</v>
      </c>
      <c r="B90" s="1" t="s">
        <v>136</v>
      </c>
      <c r="C90" s="6" t="s">
        <v>137</v>
      </c>
      <c r="D90" s="20">
        <v>315000</v>
      </c>
      <c r="E90" s="20">
        <v>157500</v>
      </c>
      <c r="F90" s="20">
        <v>138600</v>
      </c>
      <c r="G90" s="20">
        <v>18900</v>
      </c>
      <c r="H90" s="46">
        <v>3</v>
      </c>
      <c r="I90" s="46">
        <v>2</v>
      </c>
      <c r="J90" s="46">
        <v>1</v>
      </c>
      <c r="K90" s="46">
        <v>3</v>
      </c>
      <c r="L90" s="46">
        <v>3</v>
      </c>
      <c r="M90" s="46">
        <v>3</v>
      </c>
      <c r="N90" s="46">
        <v>3</v>
      </c>
      <c r="O90" s="46">
        <v>3</v>
      </c>
      <c r="P90" s="46">
        <v>3</v>
      </c>
      <c r="Q90" s="46">
        <v>2</v>
      </c>
      <c r="R90" s="46">
        <v>1</v>
      </c>
      <c r="S90" s="48"/>
      <c r="T90" s="46">
        <v>3</v>
      </c>
      <c r="U90" s="46">
        <v>3</v>
      </c>
      <c r="V90" s="46">
        <v>3</v>
      </c>
      <c r="W90" s="46">
        <v>3</v>
      </c>
      <c r="X90" s="46">
        <v>3</v>
      </c>
      <c r="Y90" s="46">
        <v>3</v>
      </c>
      <c r="Z90" s="50">
        <f t="shared" ref="Z90" si="58">SUM(H90:Y91)/17</f>
        <v>2.6470588235294117</v>
      </c>
      <c r="AA90" s="37">
        <v>1</v>
      </c>
      <c r="AB90" s="37">
        <v>1</v>
      </c>
      <c r="AC90" s="37">
        <v>0</v>
      </c>
      <c r="AD90" s="39">
        <f t="shared" si="34"/>
        <v>4.6470588235294112</v>
      </c>
    </row>
    <row r="91" spans="1:30" ht="24.75" customHeight="1" thickBot="1">
      <c r="A91" s="58"/>
      <c r="B91" s="3" t="s">
        <v>29</v>
      </c>
      <c r="C91" s="7"/>
      <c r="D91" s="17"/>
      <c r="E91" s="9">
        <f>E90/D90</f>
        <v>0.5</v>
      </c>
      <c r="F91" s="9">
        <f>F90/D90</f>
        <v>0.44</v>
      </c>
      <c r="G91" s="9">
        <f>G90/D90</f>
        <v>0.06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9"/>
      <c r="T91" s="47"/>
      <c r="U91" s="47"/>
      <c r="V91" s="47"/>
      <c r="W91" s="47"/>
      <c r="X91" s="47"/>
      <c r="Y91" s="47"/>
      <c r="Z91" s="51"/>
      <c r="AA91" s="38"/>
      <c r="AB91" s="38"/>
      <c r="AC91" s="38"/>
      <c r="AD91" s="40"/>
    </row>
    <row r="92" spans="1:30" ht="80.25" customHeight="1">
      <c r="A92" s="57" t="s">
        <v>138</v>
      </c>
      <c r="B92" s="1" t="s">
        <v>139</v>
      </c>
      <c r="C92" s="6" t="s">
        <v>141</v>
      </c>
      <c r="D92" s="20">
        <v>300000</v>
      </c>
      <c r="E92" s="20">
        <v>150000</v>
      </c>
      <c r="F92" s="20">
        <v>132000</v>
      </c>
      <c r="G92" s="20">
        <v>18000</v>
      </c>
      <c r="H92" s="46">
        <v>3</v>
      </c>
      <c r="I92" s="46">
        <v>3</v>
      </c>
      <c r="J92" s="46">
        <v>1</v>
      </c>
      <c r="K92" s="46">
        <v>3</v>
      </c>
      <c r="L92" s="46">
        <v>3</v>
      </c>
      <c r="M92" s="46">
        <v>2</v>
      </c>
      <c r="N92" s="46">
        <v>3</v>
      </c>
      <c r="O92" s="46">
        <v>1</v>
      </c>
      <c r="P92" s="46">
        <v>3</v>
      </c>
      <c r="Q92" s="46">
        <v>2</v>
      </c>
      <c r="R92" s="46">
        <v>1</v>
      </c>
      <c r="S92" s="48"/>
      <c r="T92" s="46">
        <v>3</v>
      </c>
      <c r="U92" s="46">
        <v>2</v>
      </c>
      <c r="V92" s="46">
        <v>3</v>
      </c>
      <c r="W92" s="46">
        <v>3</v>
      </c>
      <c r="X92" s="46">
        <v>3</v>
      </c>
      <c r="Y92" s="46">
        <v>3</v>
      </c>
      <c r="Z92" s="50">
        <f t="shared" ref="Z92" si="59">SUM(H92:Y93)/17</f>
        <v>2.4705882352941178</v>
      </c>
      <c r="AA92" s="37">
        <v>1</v>
      </c>
      <c r="AB92" s="37">
        <v>1</v>
      </c>
      <c r="AC92" s="37">
        <v>0</v>
      </c>
      <c r="AD92" s="39">
        <f t="shared" si="34"/>
        <v>4.4705882352941178</v>
      </c>
    </row>
    <row r="93" spans="1:30" ht="24.75" customHeight="1" thickBot="1">
      <c r="A93" s="58"/>
      <c r="B93" s="3" t="s">
        <v>140</v>
      </c>
      <c r="C93" s="7"/>
      <c r="D93" s="17"/>
      <c r="E93" s="9">
        <f>E92/D92</f>
        <v>0.5</v>
      </c>
      <c r="F93" s="9">
        <f>F92/D92</f>
        <v>0.44</v>
      </c>
      <c r="G93" s="9">
        <f>G92/D92</f>
        <v>0.06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9"/>
      <c r="T93" s="47"/>
      <c r="U93" s="47"/>
      <c r="V93" s="47"/>
      <c r="W93" s="47"/>
      <c r="X93" s="47"/>
      <c r="Y93" s="47"/>
      <c r="Z93" s="51"/>
      <c r="AA93" s="38"/>
      <c r="AB93" s="38"/>
      <c r="AC93" s="38"/>
      <c r="AD93" s="40"/>
    </row>
    <row r="94" spans="1:30" ht="38.25" customHeight="1">
      <c r="A94" s="57" t="s">
        <v>142</v>
      </c>
      <c r="B94" s="1" t="s">
        <v>75</v>
      </c>
      <c r="C94" s="6" t="s">
        <v>143</v>
      </c>
      <c r="D94" s="20">
        <v>299914</v>
      </c>
      <c r="E94" s="20">
        <v>137544</v>
      </c>
      <c r="F94" s="20">
        <v>144375</v>
      </c>
      <c r="G94" s="20">
        <v>17995</v>
      </c>
      <c r="H94" s="46">
        <v>2</v>
      </c>
      <c r="I94" s="46">
        <v>2</v>
      </c>
      <c r="J94" s="46">
        <v>3</v>
      </c>
      <c r="K94" s="46">
        <v>2</v>
      </c>
      <c r="L94" s="46">
        <v>2</v>
      </c>
      <c r="M94" s="46">
        <v>2</v>
      </c>
      <c r="N94" s="46">
        <v>2</v>
      </c>
      <c r="O94" s="46">
        <v>3</v>
      </c>
      <c r="P94" s="46">
        <v>2</v>
      </c>
      <c r="Q94" s="46">
        <v>1</v>
      </c>
      <c r="R94" s="46">
        <v>2</v>
      </c>
      <c r="S94" s="48"/>
      <c r="T94" s="46">
        <v>2</v>
      </c>
      <c r="U94" s="46">
        <v>3</v>
      </c>
      <c r="V94" s="46">
        <v>2</v>
      </c>
      <c r="W94" s="46">
        <v>2</v>
      </c>
      <c r="X94" s="46">
        <v>2</v>
      </c>
      <c r="Y94" s="46">
        <v>2</v>
      </c>
      <c r="Z94" s="50">
        <f t="shared" ref="Z94" si="60">SUM(H94:Y95)/17</f>
        <v>2.1176470588235294</v>
      </c>
      <c r="AA94" s="37">
        <v>1</v>
      </c>
      <c r="AB94" s="37">
        <v>1</v>
      </c>
      <c r="AC94" s="37">
        <v>1</v>
      </c>
      <c r="AD94" s="39">
        <f t="shared" si="34"/>
        <v>5.117647058823529</v>
      </c>
    </row>
    <row r="95" spans="1:30" ht="33" customHeight="1" thickBot="1">
      <c r="A95" s="58"/>
      <c r="B95" s="3" t="s">
        <v>76</v>
      </c>
      <c r="C95" s="7"/>
      <c r="D95" s="17"/>
      <c r="E95" s="9">
        <f>E94/D94</f>
        <v>0.45861146862100471</v>
      </c>
      <c r="F95" s="9">
        <f>F94/D94</f>
        <v>0.48138799789272924</v>
      </c>
      <c r="G95" s="9">
        <f>G94/D94</f>
        <v>6.0000533486266064E-2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9"/>
      <c r="T95" s="47"/>
      <c r="U95" s="47"/>
      <c r="V95" s="47"/>
      <c r="W95" s="47"/>
      <c r="X95" s="47"/>
      <c r="Y95" s="47"/>
      <c r="Z95" s="51"/>
      <c r="AA95" s="38"/>
      <c r="AB95" s="38"/>
      <c r="AC95" s="38"/>
      <c r="AD95" s="40"/>
    </row>
    <row r="96" spans="1:30" ht="38.25" customHeight="1">
      <c r="A96" s="57" t="s">
        <v>144</v>
      </c>
      <c r="B96" s="1" t="s">
        <v>145</v>
      </c>
      <c r="C96" s="6" t="s">
        <v>147</v>
      </c>
      <c r="D96" s="20">
        <v>292651</v>
      </c>
      <c r="E96" s="20">
        <v>146325</v>
      </c>
      <c r="F96" s="20">
        <v>128766</v>
      </c>
      <c r="G96" s="20">
        <v>17560</v>
      </c>
      <c r="H96" s="46">
        <v>3</v>
      </c>
      <c r="I96" s="46">
        <v>2</v>
      </c>
      <c r="J96" s="46">
        <v>1</v>
      </c>
      <c r="K96" s="46">
        <v>3</v>
      </c>
      <c r="L96" s="46">
        <v>3</v>
      </c>
      <c r="M96" s="46">
        <v>3</v>
      </c>
      <c r="N96" s="46">
        <v>3</v>
      </c>
      <c r="O96" s="46">
        <v>1</v>
      </c>
      <c r="P96" s="46">
        <v>3</v>
      </c>
      <c r="Q96" s="46">
        <v>3</v>
      </c>
      <c r="R96" s="46">
        <v>2</v>
      </c>
      <c r="S96" s="48"/>
      <c r="T96" s="46">
        <v>3</v>
      </c>
      <c r="U96" s="46">
        <v>2</v>
      </c>
      <c r="V96" s="46">
        <v>3</v>
      </c>
      <c r="W96" s="46">
        <v>3</v>
      </c>
      <c r="X96" s="46">
        <v>2</v>
      </c>
      <c r="Y96" s="46">
        <v>3</v>
      </c>
      <c r="Z96" s="50">
        <f t="shared" ref="Z96" si="61">SUM(H96:Y97)/17</f>
        <v>2.5294117647058822</v>
      </c>
      <c r="AA96" s="37">
        <v>1</v>
      </c>
      <c r="AB96" s="37">
        <v>1</v>
      </c>
      <c r="AC96" s="37">
        <v>0</v>
      </c>
      <c r="AD96" s="39">
        <f t="shared" si="34"/>
        <v>4.5294117647058822</v>
      </c>
    </row>
    <row r="97" spans="1:30" ht="33" customHeight="1" thickBot="1">
      <c r="A97" s="58"/>
      <c r="B97" s="3" t="s">
        <v>146</v>
      </c>
      <c r="C97" s="7"/>
      <c r="D97" s="17"/>
      <c r="E97" s="9">
        <f>E96/D96</f>
        <v>0.49999829148029562</v>
      </c>
      <c r="F97" s="9">
        <f>F96/D96</f>
        <v>0.43999849650266015</v>
      </c>
      <c r="G97" s="9">
        <f>G96/D96</f>
        <v>6.0003212017044193E-2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9"/>
      <c r="T97" s="47"/>
      <c r="U97" s="47"/>
      <c r="V97" s="47"/>
      <c r="W97" s="47"/>
      <c r="X97" s="47"/>
      <c r="Y97" s="47"/>
      <c r="Z97" s="51"/>
      <c r="AA97" s="38"/>
      <c r="AB97" s="38"/>
      <c r="AC97" s="38"/>
      <c r="AD97" s="40"/>
    </row>
    <row r="98" spans="1:30" ht="38.25" customHeight="1">
      <c r="A98" s="57" t="s">
        <v>148</v>
      </c>
      <c r="B98" s="1" t="s">
        <v>75</v>
      </c>
      <c r="C98" s="6" t="s">
        <v>149</v>
      </c>
      <c r="D98" s="20">
        <v>292139</v>
      </c>
      <c r="E98" s="20">
        <v>143149</v>
      </c>
      <c r="F98" s="20">
        <v>131462</v>
      </c>
      <c r="G98" s="20">
        <v>17528</v>
      </c>
      <c r="H98" s="46">
        <v>2</v>
      </c>
      <c r="I98" s="46">
        <v>2</v>
      </c>
      <c r="J98" s="46">
        <v>3</v>
      </c>
      <c r="K98" s="46">
        <v>2</v>
      </c>
      <c r="L98" s="46">
        <v>2</v>
      </c>
      <c r="M98" s="46">
        <v>2</v>
      </c>
      <c r="N98" s="46">
        <v>2</v>
      </c>
      <c r="O98" s="46">
        <v>3</v>
      </c>
      <c r="P98" s="46">
        <v>2</v>
      </c>
      <c r="Q98" s="46">
        <v>2</v>
      </c>
      <c r="R98" s="46">
        <v>2</v>
      </c>
      <c r="S98" s="48"/>
      <c r="T98" s="46">
        <v>2</v>
      </c>
      <c r="U98" s="46">
        <v>3</v>
      </c>
      <c r="V98" s="46">
        <v>2</v>
      </c>
      <c r="W98" s="46">
        <v>2</v>
      </c>
      <c r="X98" s="46">
        <v>2</v>
      </c>
      <c r="Y98" s="46">
        <v>2</v>
      </c>
      <c r="Z98" s="50">
        <f t="shared" ref="Z98" si="62">SUM(H98:Y99)/17</f>
        <v>2.1764705882352939</v>
      </c>
      <c r="AA98" s="37">
        <v>1</v>
      </c>
      <c r="AB98" s="37">
        <v>1</v>
      </c>
      <c r="AC98" s="37">
        <v>1</v>
      </c>
      <c r="AD98" s="39">
        <f t="shared" si="34"/>
        <v>5.1764705882352935</v>
      </c>
    </row>
    <row r="99" spans="1:30" ht="33" customHeight="1" thickBot="1">
      <c r="A99" s="58"/>
      <c r="B99" s="3" t="s">
        <v>76</v>
      </c>
      <c r="C99" s="7"/>
      <c r="D99" s="17"/>
      <c r="E99" s="9">
        <f>E98/D98</f>
        <v>0.49000304649499038</v>
      </c>
      <c r="F99" s="9">
        <f>F98/D98</f>
        <v>0.44999811733455647</v>
      </c>
      <c r="G99" s="9">
        <f>G98/D98</f>
        <v>5.9998836170453103E-2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9"/>
      <c r="T99" s="47"/>
      <c r="U99" s="47"/>
      <c r="V99" s="47"/>
      <c r="W99" s="47"/>
      <c r="X99" s="47"/>
      <c r="Y99" s="47"/>
      <c r="Z99" s="51"/>
      <c r="AA99" s="38"/>
      <c r="AB99" s="38"/>
      <c r="AC99" s="38"/>
      <c r="AD99" s="40"/>
    </row>
    <row r="100" spans="1:30" ht="38.25" customHeight="1">
      <c r="A100" s="57" t="s">
        <v>150</v>
      </c>
      <c r="B100" s="1" t="s">
        <v>151</v>
      </c>
      <c r="C100" s="6" t="s">
        <v>153</v>
      </c>
      <c r="D100" s="20">
        <v>155952</v>
      </c>
      <c r="E100" s="20">
        <v>77976</v>
      </c>
      <c r="F100" s="20">
        <v>60821</v>
      </c>
      <c r="G100" s="20">
        <v>17155</v>
      </c>
      <c r="H100" s="46">
        <v>2</v>
      </c>
      <c r="I100" s="46">
        <v>2</v>
      </c>
      <c r="J100" s="46">
        <v>1</v>
      </c>
      <c r="K100" s="46">
        <v>2</v>
      </c>
      <c r="L100" s="46">
        <v>2</v>
      </c>
      <c r="M100" s="46">
        <v>3</v>
      </c>
      <c r="N100" s="46">
        <v>2</v>
      </c>
      <c r="O100" s="46">
        <v>1</v>
      </c>
      <c r="P100" s="46">
        <v>2</v>
      </c>
      <c r="Q100" s="46">
        <v>3</v>
      </c>
      <c r="R100" s="46">
        <v>1</v>
      </c>
      <c r="S100" s="48"/>
      <c r="T100" s="46">
        <v>2</v>
      </c>
      <c r="U100" s="46">
        <v>3</v>
      </c>
      <c r="V100" s="46">
        <v>2</v>
      </c>
      <c r="W100" s="46">
        <v>2</v>
      </c>
      <c r="X100" s="46">
        <v>2</v>
      </c>
      <c r="Y100" s="46">
        <v>2</v>
      </c>
      <c r="Z100" s="50">
        <f t="shared" ref="Z100" si="63">SUM(H100:Y101)/17</f>
        <v>2</v>
      </c>
      <c r="AA100" s="37">
        <v>1</v>
      </c>
      <c r="AB100" s="37">
        <v>2</v>
      </c>
      <c r="AC100" s="37">
        <v>0</v>
      </c>
      <c r="AD100" s="39">
        <f t="shared" si="34"/>
        <v>5</v>
      </c>
    </row>
    <row r="101" spans="1:30" ht="33" customHeight="1" thickBot="1">
      <c r="A101" s="58"/>
      <c r="B101" s="3" t="s">
        <v>152</v>
      </c>
      <c r="C101" s="7"/>
      <c r="D101" s="17"/>
      <c r="E101" s="9">
        <f>E100/D100</f>
        <v>0.5</v>
      </c>
      <c r="F101" s="9">
        <f>F100/D100</f>
        <v>0.38999820457576689</v>
      </c>
      <c r="G101" s="9">
        <f>G100/D100</f>
        <v>0.11000179542423309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9"/>
      <c r="T101" s="47"/>
      <c r="U101" s="47"/>
      <c r="V101" s="47"/>
      <c r="W101" s="47"/>
      <c r="X101" s="47"/>
      <c r="Y101" s="47"/>
      <c r="Z101" s="51"/>
      <c r="AA101" s="38"/>
      <c r="AB101" s="38"/>
      <c r="AC101" s="38"/>
      <c r="AD101" s="40"/>
    </row>
    <row r="102" spans="1:30" ht="67.5" customHeight="1">
      <c r="A102" s="57" t="s">
        <v>154</v>
      </c>
      <c r="B102" s="1" t="s">
        <v>155</v>
      </c>
      <c r="C102" s="6" t="s">
        <v>157</v>
      </c>
      <c r="D102" s="20">
        <v>268994</v>
      </c>
      <c r="E102" s="20">
        <v>99000</v>
      </c>
      <c r="F102" s="20">
        <v>152994</v>
      </c>
      <c r="G102" s="20">
        <v>17000</v>
      </c>
      <c r="H102" s="46">
        <v>3</v>
      </c>
      <c r="I102" s="46">
        <v>2</v>
      </c>
      <c r="J102" s="46">
        <v>1</v>
      </c>
      <c r="K102" s="46">
        <v>3</v>
      </c>
      <c r="L102" s="46">
        <v>3</v>
      </c>
      <c r="M102" s="46">
        <v>3</v>
      </c>
      <c r="N102" s="46">
        <v>3</v>
      </c>
      <c r="O102" s="46">
        <v>2</v>
      </c>
      <c r="P102" s="46">
        <v>3</v>
      </c>
      <c r="Q102" s="46">
        <v>3</v>
      </c>
      <c r="R102" s="46">
        <v>2</v>
      </c>
      <c r="S102" s="48"/>
      <c r="T102" s="46">
        <v>3</v>
      </c>
      <c r="U102" s="46">
        <v>3</v>
      </c>
      <c r="V102" s="46">
        <v>3</v>
      </c>
      <c r="W102" s="46">
        <v>3</v>
      </c>
      <c r="X102" s="46">
        <v>3</v>
      </c>
      <c r="Y102" s="46">
        <v>3</v>
      </c>
      <c r="Z102" s="50">
        <f t="shared" ref="Z102" si="64">SUM(H102:Y103)/17</f>
        <v>2.7058823529411766</v>
      </c>
      <c r="AA102" s="37">
        <v>1</v>
      </c>
      <c r="AB102" s="37">
        <v>1</v>
      </c>
      <c r="AC102" s="37">
        <v>0</v>
      </c>
      <c r="AD102" s="39">
        <f t="shared" si="34"/>
        <v>4.7058823529411766</v>
      </c>
    </row>
    <row r="103" spans="1:30" ht="33" customHeight="1" thickBot="1">
      <c r="A103" s="58"/>
      <c r="B103" s="3" t="s">
        <v>156</v>
      </c>
      <c r="C103" s="7"/>
      <c r="D103" s="17"/>
      <c r="E103" s="9">
        <f>E102/D102</f>
        <v>0.36803794880183199</v>
      </c>
      <c r="F103" s="9">
        <f>F102/D102</f>
        <v>0.56876361554532817</v>
      </c>
      <c r="G103" s="9">
        <f>G102/D102</f>
        <v>6.3198435652839835E-2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9"/>
      <c r="T103" s="47"/>
      <c r="U103" s="47"/>
      <c r="V103" s="47"/>
      <c r="W103" s="47"/>
      <c r="X103" s="47"/>
      <c r="Y103" s="47"/>
      <c r="Z103" s="51"/>
      <c r="AA103" s="38"/>
      <c r="AB103" s="38"/>
      <c r="AC103" s="38"/>
      <c r="AD103" s="40"/>
    </row>
    <row r="104" spans="1:30" ht="67.5" customHeight="1">
      <c r="A104" s="57" t="s">
        <v>158</v>
      </c>
      <c r="B104" s="1" t="s">
        <v>159</v>
      </c>
      <c r="C104" s="6" t="s">
        <v>161</v>
      </c>
      <c r="D104" s="20">
        <v>250000</v>
      </c>
      <c r="E104" s="20">
        <v>125000</v>
      </c>
      <c r="F104" s="20">
        <v>110000</v>
      </c>
      <c r="G104" s="20">
        <v>15000</v>
      </c>
      <c r="H104" s="46">
        <v>3</v>
      </c>
      <c r="I104" s="46">
        <v>3</v>
      </c>
      <c r="J104" s="46">
        <v>3</v>
      </c>
      <c r="K104" s="46">
        <v>3</v>
      </c>
      <c r="L104" s="46">
        <v>3</v>
      </c>
      <c r="M104" s="46">
        <v>3</v>
      </c>
      <c r="N104" s="46">
        <v>3</v>
      </c>
      <c r="O104" s="46">
        <v>3</v>
      </c>
      <c r="P104" s="46">
        <v>3</v>
      </c>
      <c r="Q104" s="46">
        <v>3</v>
      </c>
      <c r="R104" s="46">
        <v>3</v>
      </c>
      <c r="S104" s="48"/>
      <c r="T104" s="46">
        <v>3</v>
      </c>
      <c r="U104" s="46">
        <v>2</v>
      </c>
      <c r="V104" s="46">
        <v>3</v>
      </c>
      <c r="W104" s="46">
        <v>3</v>
      </c>
      <c r="X104" s="46">
        <v>3</v>
      </c>
      <c r="Y104" s="46">
        <v>3</v>
      </c>
      <c r="Z104" s="50">
        <f t="shared" ref="Z104" si="65">SUM(H104:Y105)/17</f>
        <v>2.9411764705882355</v>
      </c>
      <c r="AA104" s="37">
        <v>1</v>
      </c>
      <c r="AB104" s="37">
        <v>1</v>
      </c>
      <c r="AC104" s="37">
        <v>0</v>
      </c>
      <c r="AD104" s="39">
        <f t="shared" si="34"/>
        <v>4.9411764705882355</v>
      </c>
    </row>
    <row r="105" spans="1:30" ht="33" customHeight="1" thickBot="1">
      <c r="A105" s="58"/>
      <c r="B105" s="3" t="s">
        <v>160</v>
      </c>
      <c r="C105" s="7"/>
      <c r="D105" s="17"/>
      <c r="E105" s="9">
        <f>E104/D104</f>
        <v>0.5</v>
      </c>
      <c r="F105" s="9">
        <f>F104/D104</f>
        <v>0.44</v>
      </c>
      <c r="G105" s="9">
        <f>G104/D104</f>
        <v>0.06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47"/>
      <c r="U105" s="47"/>
      <c r="V105" s="47"/>
      <c r="W105" s="47"/>
      <c r="X105" s="47"/>
      <c r="Y105" s="47"/>
      <c r="Z105" s="51"/>
      <c r="AA105" s="38"/>
      <c r="AB105" s="38"/>
      <c r="AC105" s="38"/>
      <c r="AD105" s="40"/>
    </row>
    <row r="106" spans="1:30" ht="38.25" customHeight="1">
      <c r="A106" s="57" t="s">
        <v>162</v>
      </c>
      <c r="B106" s="1" t="s">
        <v>163</v>
      </c>
      <c r="C106" s="6" t="s">
        <v>165</v>
      </c>
      <c r="D106" s="20">
        <v>300000</v>
      </c>
      <c r="E106" s="20">
        <v>142500</v>
      </c>
      <c r="F106" s="20">
        <v>142500</v>
      </c>
      <c r="G106" s="20">
        <v>15000</v>
      </c>
      <c r="H106" s="46">
        <v>3</v>
      </c>
      <c r="I106" s="46">
        <v>3</v>
      </c>
      <c r="J106" s="46">
        <v>3</v>
      </c>
      <c r="K106" s="46">
        <v>3</v>
      </c>
      <c r="L106" s="46">
        <v>3</v>
      </c>
      <c r="M106" s="46">
        <v>3</v>
      </c>
      <c r="N106" s="46">
        <v>3</v>
      </c>
      <c r="O106" s="46">
        <v>3</v>
      </c>
      <c r="P106" s="46">
        <v>3</v>
      </c>
      <c r="Q106" s="46">
        <v>3</v>
      </c>
      <c r="R106" s="46">
        <v>3</v>
      </c>
      <c r="S106" s="48"/>
      <c r="T106" s="46">
        <v>3</v>
      </c>
      <c r="U106" s="46">
        <v>3</v>
      </c>
      <c r="V106" s="46">
        <v>3</v>
      </c>
      <c r="W106" s="46">
        <v>3</v>
      </c>
      <c r="X106" s="46">
        <v>2</v>
      </c>
      <c r="Y106" s="46">
        <v>3</v>
      </c>
      <c r="Z106" s="50">
        <f t="shared" ref="Z106" si="66">SUM(H106:Y107)/17</f>
        <v>2.9411764705882355</v>
      </c>
      <c r="AA106" s="37">
        <v>1</v>
      </c>
      <c r="AB106" s="37">
        <v>0</v>
      </c>
      <c r="AC106" s="37">
        <v>1</v>
      </c>
      <c r="AD106" s="39">
        <f t="shared" ref="AD106:AD166" si="67">SUM(Z106:AC107)</f>
        <v>4.9411764705882355</v>
      </c>
    </row>
    <row r="107" spans="1:30" ht="33" customHeight="1" thickBot="1">
      <c r="A107" s="58"/>
      <c r="B107" s="3" t="s">
        <v>164</v>
      </c>
      <c r="C107" s="7"/>
      <c r="D107" s="17"/>
      <c r="E107" s="9">
        <f>E106/D106</f>
        <v>0.47499999999999998</v>
      </c>
      <c r="F107" s="9">
        <f>F106/D106</f>
        <v>0.47499999999999998</v>
      </c>
      <c r="G107" s="9">
        <f>G106/D106</f>
        <v>0.05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9"/>
      <c r="T107" s="47"/>
      <c r="U107" s="47"/>
      <c r="V107" s="47"/>
      <c r="W107" s="47"/>
      <c r="X107" s="47"/>
      <c r="Y107" s="47"/>
      <c r="Z107" s="51"/>
      <c r="AA107" s="38"/>
      <c r="AB107" s="38"/>
      <c r="AC107" s="38"/>
      <c r="AD107" s="40"/>
    </row>
    <row r="108" spans="1:30" ht="96.75" customHeight="1">
      <c r="A108" s="57" t="s">
        <v>166</v>
      </c>
      <c r="B108" s="1" t="s">
        <v>167</v>
      </c>
      <c r="C108" s="6" t="s">
        <v>168</v>
      </c>
      <c r="D108" s="20">
        <v>213599.48</v>
      </c>
      <c r="E108" s="20">
        <v>106799.74</v>
      </c>
      <c r="F108" s="20">
        <v>91848</v>
      </c>
      <c r="G108" s="20">
        <v>14951.74</v>
      </c>
      <c r="H108" s="46">
        <v>3</v>
      </c>
      <c r="I108" s="46" t="s">
        <v>423</v>
      </c>
      <c r="J108" s="46">
        <v>1</v>
      </c>
      <c r="K108" s="46">
        <v>3</v>
      </c>
      <c r="L108" s="46">
        <v>3</v>
      </c>
      <c r="M108" s="46">
        <v>2</v>
      </c>
      <c r="N108" s="46">
        <v>3</v>
      </c>
      <c r="O108" s="46">
        <v>1</v>
      </c>
      <c r="P108" s="46">
        <v>3</v>
      </c>
      <c r="Q108" s="46">
        <v>3</v>
      </c>
      <c r="R108" s="46">
        <v>3</v>
      </c>
      <c r="S108" s="48"/>
      <c r="T108" s="46">
        <v>3</v>
      </c>
      <c r="U108" s="46">
        <v>3</v>
      </c>
      <c r="V108" s="46">
        <v>3</v>
      </c>
      <c r="W108" s="46">
        <v>3</v>
      </c>
      <c r="X108" s="46">
        <v>3</v>
      </c>
      <c r="Y108" s="46">
        <v>3</v>
      </c>
      <c r="Z108" s="50">
        <f>SUM(H108:Y109)/16</f>
        <v>2.6875</v>
      </c>
      <c r="AA108" s="37">
        <v>1</v>
      </c>
      <c r="AB108" s="37">
        <v>1</v>
      </c>
      <c r="AC108" s="37">
        <v>0</v>
      </c>
      <c r="AD108" s="39">
        <f t="shared" si="67"/>
        <v>4.6875</v>
      </c>
    </row>
    <row r="109" spans="1:30" ht="33" customHeight="1" thickBot="1">
      <c r="A109" s="58"/>
      <c r="B109" s="3" t="s">
        <v>29</v>
      </c>
      <c r="C109" s="7"/>
      <c r="D109" s="17"/>
      <c r="E109" s="9">
        <f>E108/D108</f>
        <v>0.5</v>
      </c>
      <c r="F109" s="9">
        <f>F108/D108</f>
        <v>0.43000104681902779</v>
      </c>
      <c r="G109" s="9">
        <f>G108/D108</f>
        <v>6.9998953180972157E-2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9"/>
      <c r="T109" s="47"/>
      <c r="U109" s="47"/>
      <c r="V109" s="47"/>
      <c r="W109" s="47"/>
      <c r="X109" s="47"/>
      <c r="Y109" s="47"/>
      <c r="Z109" s="51"/>
      <c r="AA109" s="38"/>
      <c r="AB109" s="38"/>
      <c r="AC109" s="38"/>
      <c r="AD109" s="40"/>
    </row>
    <row r="110" spans="1:30" ht="83.25" customHeight="1">
      <c r="A110" s="57" t="s">
        <v>169</v>
      </c>
      <c r="B110" s="1" t="s">
        <v>163</v>
      </c>
      <c r="C110" s="6" t="s">
        <v>171</v>
      </c>
      <c r="D110" s="20">
        <v>299032</v>
      </c>
      <c r="E110" s="20">
        <v>119080.4</v>
      </c>
      <c r="F110" s="20">
        <v>165000</v>
      </c>
      <c r="G110" s="20">
        <v>14951.6</v>
      </c>
      <c r="H110" s="46">
        <v>3</v>
      </c>
      <c r="I110" s="46">
        <v>3</v>
      </c>
      <c r="J110" s="46">
        <v>3</v>
      </c>
      <c r="K110" s="46">
        <v>3</v>
      </c>
      <c r="L110" s="46">
        <v>3</v>
      </c>
      <c r="M110" s="46">
        <v>2</v>
      </c>
      <c r="N110" s="46">
        <v>3</v>
      </c>
      <c r="O110" s="46">
        <v>2</v>
      </c>
      <c r="P110" s="46">
        <v>3</v>
      </c>
      <c r="Q110" s="46">
        <v>2</v>
      </c>
      <c r="R110" s="46">
        <v>2</v>
      </c>
      <c r="S110" s="48"/>
      <c r="T110" s="46">
        <v>3</v>
      </c>
      <c r="U110" s="46">
        <v>3</v>
      </c>
      <c r="V110" s="46">
        <v>3</v>
      </c>
      <c r="W110" s="46">
        <v>3</v>
      </c>
      <c r="X110" s="46">
        <v>3</v>
      </c>
      <c r="Y110" s="46">
        <v>3</v>
      </c>
      <c r="Z110" s="50">
        <f t="shared" ref="Z110" si="68">SUM(H110:Y111)/17</f>
        <v>2.7647058823529411</v>
      </c>
      <c r="AA110" s="37">
        <v>1</v>
      </c>
      <c r="AB110" s="37">
        <v>0</v>
      </c>
      <c r="AC110" s="37">
        <v>1</v>
      </c>
      <c r="AD110" s="39">
        <f t="shared" si="67"/>
        <v>4.7647058823529411</v>
      </c>
    </row>
    <row r="111" spans="1:30" ht="33" customHeight="1" thickBot="1">
      <c r="A111" s="58"/>
      <c r="B111" s="3" t="s">
        <v>170</v>
      </c>
      <c r="C111" s="7"/>
      <c r="D111" s="17"/>
      <c r="E111" s="9">
        <f>E110/D110</f>
        <v>0.39821958853901923</v>
      </c>
      <c r="F111" s="9">
        <f>F110/D110</f>
        <v>0.55178041146098078</v>
      </c>
      <c r="G111" s="9">
        <f>G110/D110</f>
        <v>0.05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9"/>
      <c r="T111" s="47"/>
      <c r="U111" s="47"/>
      <c r="V111" s="47"/>
      <c r="W111" s="47"/>
      <c r="X111" s="47"/>
      <c r="Y111" s="47"/>
      <c r="Z111" s="51"/>
      <c r="AA111" s="38"/>
      <c r="AB111" s="38"/>
      <c r="AC111" s="38"/>
      <c r="AD111" s="40"/>
    </row>
    <row r="112" spans="1:30" ht="37.5" customHeight="1">
      <c r="A112" s="57" t="s">
        <v>172</v>
      </c>
      <c r="B112" s="1" t="s">
        <v>163</v>
      </c>
      <c r="C112" s="6" t="s">
        <v>173</v>
      </c>
      <c r="D112" s="20">
        <v>296190</v>
      </c>
      <c r="E112" s="20">
        <v>148095</v>
      </c>
      <c r="F112" s="20">
        <v>133285</v>
      </c>
      <c r="G112" s="20">
        <v>14810</v>
      </c>
      <c r="H112" s="46">
        <v>2</v>
      </c>
      <c r="I112" s="46">
        <v>2</v>
      </c>
      <c r="J112" s="46">
        <v>3</v>
      </c>
      <c r="K112" s="46">
        <v>3</v>
      </c>
      <c r="L112" s="46">
        <v>2</v>
      </c>
      <c r="M112" s="46">
        <v>3</v>
      </c>
      <c r="N112" s="46">
        <v>2</v>
      </c>
      <c r="O112" s="46">
        <v>3</v>
      </c>
      <c r="P112" s="46">
        <v>2</v>
      </c>
      <c r="Q112" s="46">
        <v>3</v>
      </c>
      <c r="R112" s="46">
        <v>1</v>
      </c>
      <c r="S112" s="48"/>
      <c r="T112" s="46">
        <v>2</v>
      </c>
      <c r="U112" s="46">
        <v>2</v>
      </c>
      <c r="V112" s="46">
        <v>2</v>
      </c>
      <c r="W112" s="46">
        <v>2</v>
      </c>
      <c r="X112" s="46">
        <v>2</v>
      </c>
      <c r="Y112" s="46">
        <v>2</v>
      </c>
      <c r="Z112" s="50">
        <f t="shared" ref="Z112" si="69">SUM(H112:Y113)/17</f>
        <v>2.2352941176470589</v>
      </c>
      <c r="AA112" s="37">
        <v>1</v>
      </c>
      <c r="AB112" s="37">
        <v>0</v>
      </c>
      <c r="AC112" s="37">
        <v>1</v>
      </c>
      <c r="AD112" s="39">
        <f t="shared" si="67"/>
        <v>4.2352941176470589</v>
      </c>
    </row>
    <row r="113" spans="1:30" ht="33" customHeight="1" thickBot="1">
      <c r="A113" s="58"/>
      <c r="B113" s="3" t="s">
        <v>29</v>
      </c>
      <c r="C113" s="7"/>
      <c r="D113" s="17"/>
      <c r="E113" s="9">
        <f>E112/D112</f>
        <v>0.5</v>
      </c>
      <c r="F113" s="9">
        <f>F112/D112</f>
        <v>0.4499983118943921</v>
      </c>
      <c r="G113" s="9">
        <f>G112/D112</f>
        <v>5.0001688105607886E-2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9"/>
      <c r="T113" s="47"/>
      <c r="U113" s="47"/>
      <c r="V113" s="47"/>
      <c r="W113" s="47"/>
      <c r="X113" s="47"/>
      <c r="Y113" s="47"/>
      <c r="Z113" s="51"/>
      <c r="AA113" s="38"/>
      <c r="AB113" s="38"/>
      <c r="AC113" s="38"/>
      <c r="AD113" s="40"/>
    </row>
    <row r="114" spans="1:30" ht="66.75" customHeight="1">
      <c r="A114" s="57" t="s">
        <v>174</v>
      </c>
      <c r="B114" s="1" t="s">
        <v>139</v>
      </c>
      <c r="C114" s="6" t="s">
        <v>175</v>
      </c>
      <c r="D114" s="20">
        <v>234500</v>
      </c>
      <c r="E114" s="20">
        <v>117250</v>
      </c>
      <c r="F114" s="20">
        <v>103180</v>
      </c>
      <c r="G114" s="20">
        <v>14070</v>
      </c>
      <c r="H114" s="46">
        <v>3</v>
      </c>
      <c r="I114" s="46">
        <v>2</v>
      </c>
      <c r="J114" s="46">
        <v>1</v>
      </c>
      <c r="K114" s="46">
        <v>3</v>
      </c>
      <c r="L114" s="46">
        <v>3</v>
      </c>
      <c r="M114" s="46">
        <v>2</v>
      </c>
      <c r="N114" s="46">
        <v>3</v>
      </c>
      <c r="O114" s="46">
        <v>1</v>
      </c>
      <c r="P114" s="46">
        <v>3</v>
      </c>
      <c r="Q114" s="46">
        <v>2</v>
      </c>
      <c r="R114" s="46">
        <v>1</v>
      </c>
      <c r="S114" s="48"/>
      <c r="T114" s="46">
        <v>3</v>
      </c>
      <c r="U114" s="46">
        <v>2</v>
      </c>
      <c r="V114" s="46">
        <v>3</v>
      </c>
      <c r="W114" s="46">
        <v>3</v>
      </c>
      <c r="X114" s="46">
        <v>3</v>
      </c>
      <c r="Y114" s="46">
        <v>3</v>
      </c>
      <c r="Z114" s="50">
        <f t="shared" ref="Z114" si="70">SUM(H114:Y115)/17</f>
        <v>2.4117647058823528</v>
      </c>
      <c r="AA114" s="37">
        <v>1</v>
      </c>
      <c r="AB114" s="37">
        <v>1</v>
      </c>
      <c r="AC114" s="37">
        <v>0</v>
      </c>
      <c r="AD114" s="39">
        <f t="shared" si="67"/>
        <v>4.4117647058823533</v>
      </c>
    </row>
    <row r="115" spans="1:30" ht="33" customHeight="1" thickBot="1">
      <c r="A115" s="58"/>
      <c r="B115" s="3" t="s">
        <v>140</v>
      </c>
      <c r="C115" s="7"/>
      <c r="D115" s="17"/>
      <c r="E115" s="9">
        <f>E114/D114</f>
        <v>0.5</v>
      </c>
      <c r="F115" s="9">
        <f>F114/D114</f>
        <v>0.44</v>
      </c>
      <c r="G115" s="9">
        <f>G114/D114</f>
        <v>0.06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9"/>
      <c r="T115" s="47"/>
      <c r="U115" s="47"/>
      <c r="V115" s="47"/>
      <c r="W115" s="47"/>
      <c r="X115" s="47"/>
      <c r="Y115" s="47"/>
      <c r="Z115" s="51"/>
      <c r="AA115" s="38"/>
      <c r="AB115" s="38"/>
      <c r="AC115" s="38"/>
      <c r="AD115" s="40"/>
    </row>
    <row r="116" spans="1:30" ht="53.25" customHeight="1">
      <c r="A116" s="57" t="s">
        <v>176</v>
      </c>
      <c r="B116" s="1" t="s">
        <v>177</v>
      </c>
      <c r="C116" s="6" t="s">
        <v>179</v>
      </c>
      <c r="D116" s="20">
        <v>73108</v>
      </c>
      <c r="E116" s="20">
        <v>36554</v>
      </c>
      <c r="F116" s="20">
        <v>22554</v>
      </c>
      <c r="G116" s="20">
        <v>14000</v>
      </c>
      <c r="H116" s="46">
        <v>2</v>
      </c>
      <c r="I116" s="46">
        <v>2</v>
      </c>
      <c r="J116" s="46">
        <v>3</v>
      </c>
      <c r="K116" s="46">
        <v>2</v>
      </c>
      <c r="L116" s="46">
        <v>2</v>
      </c>
      <c r="M116" s="46">
        <v>3</v>
      </c>
      <c r="N116" s="46">
        <v>2</v>
      </c>
      <c r="O116" s="46">
        <v>1</v>
      </c>
      <c r="P116" s="46">
        <v>2</v>
      </c>
      <c r="Q116" s="46">
        <v>2</v>
      </c>
      <c r="R116" s="46">
        <v>1</v>
      </c>
      <c r="S116" s="48"/>
      <c r="T116" s="46">
        <v>2</v>
      </c>
      <c r="U116" s="46">
        <v>3</v>
      </c>
      <c r="V116" s="46">
        <v>2</v>
      </c>
      <c r="W116" s="46">
        <v>2</v>
      </c>
      <c r="X116" s="46">
        <v>2</v>
      </c>
      <c r="Y116" s="46">
        <v>2</v>
      </c>
      <c r="Z116" s="50">
        <f t="shared" ref="Z116" si="71">SUM(H116:Y117)/17</f>
        <v>2.0588235294117645</v>
      </c>
      <c r="AA116" s="37">
        <v>1</v>
      </c>
      <c r="AB116" s="37">
        <v>2</v>
      </c>
      <c r="AC116" s="37">
        <v>0</v>
      </c>
      <c r="AD116" s="39">
        <f t="shared" si="67"/>
        <v>5.0588235294117645</v>
      </c>
    </row>
    <row r="117" spans="1:30" ht="33" customHeight="1" thickBot="1">
      <c r="A117" s="58"/>
      <c r="B117" s="3" t="s">
        <v>178</v>
      </c>
      <c r="C117" s="7"/>
      <c r="D117" s="17"/>
      <c r="E117" s="9">
        <f>E116/D116</f>
        <v>0.5</v>
      </c>
      <c r="F117" s="9">
        <f>F116/D116</f>
        <v>0.30850248946763692</v>
      </c>
      <c r="G117" s="9">
        <f>G116/D116</f>
        <v>0.19149751053236308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9"/>
      <c r="T117" s="47"/>
      <c r="U117" s="47"/>
      <c r="V117" s="47"/>
      <c r="W117" s="47"/>
      <c r="X117" s="47"/>
      <c r="Y117" s="47"/>
      <c r="Z117" s="51"/>
      <c r="AA117" s="38"/>
      <c r="AB117" s="38"/>
      <c r="AC117" s="38"/>
      <c r="AD117" s="40"/>
    </row>
    <row r="118" spans="1:30" ht="82.5" customHeight="1">
      <c r="A118" s="57" t="s">
        <v>180</v>
      </c>
      <c r="B118" s="1" t="s">
        <v>132</v>
      </c>
      <c r="C118" s="6" t="s">
        <v>181</v>
      </c>
      <c r="D118" s="20">
        <v>225800</v>
      </c>
      <c r="E118" s="20">
        <v>112900</v>
      </c>
      <c r="F118" s="20">
        <v>99200</v>
      </c>
      <c r="G118" s="20">
        <v>13700</v>
      </c>
      <c r="H118" s="46">
        <v>3</v>
      </c>
      <c r="I118" s="46">
        <v>2</v>
      </c>
      <c r="J118" s="46">
        <v>1</v>
      </c>
      <c r="K118" s="46">
        <v>3</v>
      </c>
      <c r="L118" s="46">
        <v>3</v>
      </c>
      <c r="M118" s="46">
        <v>3</v>
      </c>
      <c r="N118" s="46">
        <v>3</v>
      </c>
      <c r="O118" s="46">
        <v>3</v>
      </c>
      <c r="P118" s="46">
        <v>3</v>
      </c>
      <c r="Q118" s="46">
        <v>3</v>
      </c>
      <c r="R118" s="46">
        <v>1</v>
      </c>
      <c r="S118" s="48"/>
      <c r="T118" s="46">
        <v>3</v>
      </c>
      <c r="U118" s="46">
        <v>3</v>
      </c>
      <c r="V118" s="46">
        <v>3</v>
      </c>
      <c r="W118" s="46">
        <v>3</v>
      </c>
      <c r="X118" s="46">
        <v>2</v>
      </c>
      <c r="Y118" s="46">
        <v>3</v>
      </c>
      <c r="Z118" s="50">
        <f t="shared" ref="Z118" si="72">SUM(H118:Y119)/17</f>
        <v>2.6470588235294117</v>
      </c>
      <c r="AA118" s="37">
        <v>1</v>
      </c>
      <c r="AB118" s="37">
        <v>1</v>
      </c>
      <c r="AC118" s="37">
        <v>0</v>
      </c>
      <c r="AD118" s="39">
        <f t="shared" si="67"/>
        <v>4.6470588235294112</v>
      </c>
    </row>
    <row r="119" spans="1:30" ht="33" customHeight="1" thickBot="1">
      <c r="A119" s="58"/>
      <c r="B119" s="3" t="s">
        <v>133</v>
      </c>
      <c r="C119" s="7"/>
      <c r="D119" s="17"/>
      <c r="E119" s="9">
        <f>E118/D118</f>
        <v>0.5</v>
      </c>
      <c r="F119" s="9">
        <f>F118/D118</f>
        <v>0.43932683790965454</v>
      </c>
      <c r="G119" s="9">
        <f>G118/D118</f>
        <v>6.0673162090345435E-2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9"/>
      <c r="T119" s="47"/>
      <c r="U119" s="47"/>
      <c r="V119" s="47"/>
      <c r="W119" s="47"/>
      <c r="X119" s="47"/>
      <c r="Y119" s="47"/>
      <c r="Z119" s="51"/>
      <c r="AA119" s="38"/>
      <c r="AB119" s="38"/>
      <c r="AC119" s="38"/>
      <c r="AD119" s="40"/>
    </row>
    <row r="120" spans="1:30" ht="96.75" customHeight="1">
      <c r="A120" s="57" t="s">
        <v>182</v>
      </c>
      <c r="B120" s="1" t="s">
        <v>110</v>
      </c>
      <c r="C120" s="6" t="s">
        <v>183</v>
      </c>
      <c r="D120" s="20">
        <v>47359</v>
      </c>
      <c r="E120" s="20">
        <v>23670</v>
      </c>
      <c r="F120" s="20">
        <v>10000</v>
      </c>
      <c r="G120" s="20">
        <v>13689</v>
      </c>
      <c r="H120" s="46">
        <v>1</v>
      </c>
      <c r="I120" s="46">
        <v>3</v>
      </c>
      <c r="J120" s="46">
        <v>1</v>
      </c>
      <c r="K120" s="46">
        <v>1</v>
      </c>
      <c r="L120" s="46">
        <v>1</v>
      </c>
      <c r="M120" s="46">
        <v>3</v>
      </c>
      <c r="N120" s="46">
        <v>1</v>
      </c>
      <c r="O120" s="46">
        <v>1</v>
      </c>
      <c r="P120" s="46">
        <v>1</v>
      </c>
      <c r="Q120" s="46">
        <v>2</v>
      </c>
      <c r="R120" s="46">
        <v>1</v>
      </c>
      <c r="S120" s="48"/>
      <c r="T120" s="46">
        <v>1</v>
      </c>
      <c r="U120" s="46">
        <v>3</v>
      </c>
      <c r="V120" s="46">
        <v>1</v>
      </c>
      <c r="W120" s="46">
        <v>1</v>
      </c>
      <c r="X120" s="46">
        <v>2</v>
      </c>
      <c r="Y120" s="46">
        <v>1</v>
      </c>
      <c r="Z120" s="50">
        <f t="shared" ref="Z120" si="73">SUM(H120:Y121)/17</f>
        <v>1.4705882352941178</v>
      </c>
      <c r="AA120" s="37">
        <v>1</v>
      </c>
      <c r="AB120" s="37">
        <v>3</v>
      </c>
      <c r="AC120" s="37">
        <v>0</v>
      </c>
      <c r="AD120" s="39">
        <f t="shared" si="67"/>
        <v>5.4705882352941178</v>
      </c>
    </row>
    <row r="121" spans="1:30" ht="33" customHeight="1" thickBot="1">
      <c r="A121" s="58"/>
      <c r="B121" s="3" t="s">
        <v>111</v>
      </c>
      <c r="C121" s="7"/>
      <c r="D121" s="17"/>
      <c r="E121" s="9">
        <f>E120/D120</f>
        <v>0.4997994045482379</v>
      </c>
      <c r="F121" s="9">
        <f>F120/D120</f>
        <v>0.21115310711797125</v>
      </c>
      <c r="G121" s="9">
        <f>G120/D120</f>
        <v>0.28904748833379085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9"/>
      <c r="T121" s="47"/>
      <c r="U121" s="47"/>
      <c r="V121" s="47"/>
      <c r="W121" s="47"/>
      <c r="X121" s="47"/>
      <c r="Y121" s="47"/>
      <c r="Z121" s="51"/>
      <c r="AA121" s="38"/>
      <c r="AB121" s="38"/>
      <c r="AC121" s="38"/>
      <c r="AD121" s="40"/>
    </row>
    <row r="122" spans="1:30" ht="71.25" customHeight="1">
      <c r="A122" s="57" t="s">
        <v>184</v>
      </c>
      <c r="B122" s="1" t="s">
        <v>185</v>
      </c>
      <c r="C122" s="6" t="s">
        <v>186</v>
      </c>
      <c r="D122" s="20">
        <v>200000</v>
      </c>
      <c r="E122" s="20">
        <v>80000</v>
      </c>
      <c r="F122" s="20">
        <v>108000</v>
      </c>
      <c r="G122" s="20">
        <v>12000</v>
      </c>
      <c r="H122" s="46">
        <v>3</v>
      </c>
      <c r="I122" s="46">
        <v>2</v>
      </c>
      <c r="J122" s="46">
        <v>1</v>
      </c>
      <c r="K122" s="46">
        <v>3</v>
      </c>
      <c r="L122" s="46">
        <v>3</v>
      </c>
      <c r="M122" s="46">
        <v>3</v>
      </c>
      <c r="N122" s="46">
        <v>3</v>
      </c>
      <c r="O122" s="46">
        <v>1</v>
      </c>
      <c r="P122" s="46">
        <v>3</v>
      </c>
      <c r="Q122" s="46">
        <v>3</v>
      </c>
      <c r="R122" s="46">
        <v>3</v>
      </c>
      <c r="S122" s="48"/>
      <c r="T122" s="46">
        <v>3</v>
      </c>
      <c r="U122" s="46">
        <v>3</v>
      </c>
      <c r="V122" s="46">
        <v>3</v>
      </c>
      <c r="W122" s="46">
        <v>3</v>
      </c>
      <c r="X122" s="46">
        <v>3</v>
      </c>
      <c r="Y122" s="46">
        <v>3</v>
      </c>
      <c r="Z122" s="50">
        <f t="shared" ref="Z122" si="74">SUM(H122:Y123)/17</f>
        <v>2.7058823529411766</v>
      </c>
      <c r="AA122" s="37">
        <v>1</v>
      </c>
      <c r="AB122" s="37">
        <v>1</v>
      </c>
      <c r="AC122" s="37">
        <v>0</v>
      </c>
      <c r="AD122" s="39">
        <f t="shared" si="67"/>
        <v>4.7058823529411766</v>
      </c>
    </row>
    <row r="123" spans="1:30" ht="24.75" customHeight="1" thickBot="1">
      <c r="A123" s="58"/>
      <c r="B123" s="3" t="s">
        <v>29</v>
      </c>
      <c r="C123" s="7"/>
      <c r="D123" s="17"/>
      <c r="E123" s="9">
        <f>E122/D122</f>
        <v>0.4</v>
      </c>
      <c r="F123" s="9">
        <f>F122/D122</f>
        <v>0.54</v>
      </c>
      <c r="G123" s="9">
        <f>G122/D122</f>
        <v>0.06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9"/>
      <c r="T123" s="47"/>
      <c r="U123" s="47"/>
      <c r="V123" s="47"/>
      <c r="W123" s="47"/>
      <c r="X123" s="47"/>
      <c r="Y123" s="47"/>
      <c r="Z123" s="51"/>
      <c r="AA123" s="38"/>
      <c r="AB123" s="38"/>
      <c r="AC123" s="38"/>
      <c r="AD123" s="40"/>
    </row>
    <row r="124" spans="1:30" ht="71.25" customHeight="1">
      <c r="A124" s="57" t="s">
        <v>187</v>
      </c>
      <c r="B124" s="1" t="s">
        <v>188</v>
      </c>
      <c r="C124" s="6" t="s">
        <v>190</v>
      </c>
      <c r="D124" s="20">
        <v>200000</v>
      </c>
      <c r="E124" s="20">
        <v>100000</v>
      </c>
      <c r="F124" s="20">
        <v>88000</v>
      </c>
      <c r="G124" s="20">
        <v>12000</v>
      </c>
      <c r="H124" s="46">
        <v>3</v>
      </c>
      <c r="I124" s="46">
        <v>2</v>
      </c>
      <c r="J124" s="46">
        <v>1</v>
      </c>
      <c r="K124" s="46">
        <v>3</v>
      </c>
      <c r="L124" s="46">
        <v>3</v>
      </c>
      <c r="M124" s="46">
        <v>3</v>
      </c>
      <c r="N124" s="46">
        <v>3</v>
      </c>
      <c r="O124" s="46">
        <v>1</v>
      </c>
      <c r="P124" s="46">
        <v>3</v>
      </c>
      <c r="Q124" s="46">
        <v>2</v>
      </c>
      <c r="R124" s="46">
        <v>1</v>
      </c>
      <c r="S124" s="48"/>
      <c r="T124" s="46">
        <v>3</v>
      </c>
      <c r="U124" s="46">
        <v>3</v>
      </c>
      <c r="V124" s="46">
        <v>3</v>
      </c>
      <c r="W124" s="46">
        <v>3</v>
      </c>
      <c r="X124" s="46">
        <v>3</v>
      </c>
      <c r="Y124" s="46">
        <v>3</v>
      </c>
      <c r="Z124" s="50">
        <f t="shared" ref="Z124" si="75">SUM(H124:Y125)/17</f>
        <v>2.5294117647058822</v>
      </c>
      <c r="AA124" s="37">
        <v>1</v>
      </c>
      <c r="AB124" s="37">
        <v>1</v>
      </c>
      <c r="AC124" s="37">
        <v>0</v>
      </c>
      <c r="AD124" s="39">
        <f t="shared" si="67"/>
        <v>4.5294117647058822</v>
      </c>
    </row>
    <row r="125" spans="1:30" ht="24.75" customHeight="1" thickBot="1">
      <c r="A125" s="58"/>
      <c r="B125" s="3" t="s">
        <v>189</v>
      </c>
      <c r="C125" s="7"/>
      <c r="D125" s="17"/>
      <c r="E125" s="9">
        <f>E124/D124</f>
        <v>0.5</v>
      </c>
      <c r="F125" s="9">
        <f>F124/D124</f>
        <v>0.44</v>
      </c>
      <c r="G125" s="9">
        <f>G124/D124</f>
        <v>0.06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9"/>
      <c r="T125" s="47"/>
      <c r="U125" s="47"/>
      <c r="V125" s="47"/>
      <c r="W125" s="47"/>
      <c r="X125" s="47"/>
      <c r="Y125" s="47"/>
      <c r="Z125" s="51"/>
      <c r="AA125" s="38"/>
      <c r="AB125" s="38"/>
      <c r="AC125" s="38"/>
      <c r="AD125" s="40"/>
    </row>
    <row r="126" spans="1:30" ht="82.5" customHeight="1">
      <c r="A126" s="57" t="s">
        <v>191</v>
      </c>
      <c r="B126" s="1" t="s">
        <v>136</v>
      </c>
      <c r="C126" s="6" t="s">
        <v>192</v>
      </c>
      <c r="D126" s="20">
        <v>198990</v>
      </c>
      <c r="E126" s="20">
        <v>99495</v>
      </c>
      <c r="F126" s="20">
        <v>87556</v>
      </c>
      <c r="G126" s="20">
        <v>11939</v>
      </c>
      <c r="H126" s="46">
        <v>3</v>
      </c>
      <c r="I126" s="46">
        <v>2</v>
      </c>
      <c r="J126" s="46">
        <v>1</v>
      </c>
      <c r="K126" s="46">
        <v>3</v>
      </c>
      <c r="L126" s="46">
        <v>3</v>
      </c>
      <c r="M126" s="46">
        <v>2</v>
      </c>
      <c r="N126" s="46">
        <v>3</v>
      </c>
      <c r="O126" s="46">
        <v>3</v>
      </c>
      <c r="P126" s="46">
        <v>3</v>
      </c>
      <c r="Q126" s="46">
        <v>2</v>
      </c>
      <c r="R126" s="46">
        <v>1</v>
      </c>
      <c r="S126" s="48"/>
      <c r="T126" s="46">
        <v>3</v>
      </c>
      <c r="U126" s="46">
        <v>3</v>
      </c>
      <c r="V126" s="46">
        <v>3</v>
      </c>
      <c r="W126" s="46">
        <v>3</v>
      </c>
      <c r="X126" s="46">
        <v>3</v>
      </c>
      <c r="Y126" s="46">
        <v>3</v>
      </c>
      <c r="Z126" s="50">
        <f t="shared" ref="Z126" si="76">SUM(H126:Y127)/17</f>
        <v>2.5882352941176472</v>
      </c>
      <c r="AA126" s="37">
        <v>1</v>
      </c>
      <c r="AB126" s="37">
        <v>1</v>
      </c>
      <c r="AC126" s="37">
        <v>0</v>
      </c>
      <c r="AD126" s="39">
        <f t="shared" si="67"/>
        <v>4.5882352941176467</v>
      </c>
    </row>
    <row r="127" spans="1:30" ht="24.75" customHeight="1" thickBot="1">
      <c r="A127" s="58"/>
      <c r="B127" s="3" t="s">
        <v>29</v>
      </c>
      <c r="C127" s="7"/>
      <c r="D127" s="17"/>
      <c r="E127" s="9">
        <f>E126/D126</f>
        <v>0.5</v>
      </c>
      <c r="F127" s="9">
        <f>F126/D126</f>
        <v>0.44000201015126389</v>
      </c>
      <c r="G127" s="9">
        <f>G126/D126</f>
        <v>5.9997989848736118E-2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9"/>
      <c r="T127" s="47"/>
      <c r="U127" s="47"/>
      <c r="V127" s="47"/>
      <c r="W127" s="47"/>
      <c r="X127" s="47"/>
      <c r="Y127" s="47"/>
      <c r="Z127" s="51"/>
      <c r="AA127" s="38"/>
      <c r="AB127" s="38"/>
      <c r="AC127" s="38"/>
      <c r="AD127" s="40"/>
    </row>
    <row r="128" spans="1:30" ht="67.5" customHeight="1">
      <c r="A128" s="57" t="s">
        <v>193</v>
      </c>
      <c r="B128" s="1" t="s">
        <v>194</v>
      </c>
      <c r="C128" s="6" t="s">
        <v>195</v>
      </c>
      <c r="D128" s="20">
        <v>189228</v>
      </c>
      <c r="E128" s="20">
        <v>94614</v>
      </c>
      <c r="F128" s="20">
        <v>83260</v>
      </c>
      <c r="G128" s="20">
        <v>11354</v>
      </c>
      <c r="H128" s="46">
        <v>3</v>
      </c>
      <c r="I128" s="46">
        <v>2</v>
      </c>
      <c r="J128" s="46">
        <v>1</v>
      </c>
      <c r="K128" s="46">
        <v>3</v>
      </c>
      <c r="L128" s="46">
        <v>3</v>
      </c>
      <c r="M128" s="46">
        <v>2</v>
      </c>
      <c r="N128" s="46">
        <v>3</v>
      </c>
      <c r="O128" s="46">
        <v>1</v>
      </c>
      <c r="P128" s="46">
        <v>3</v>
      </c>
      <c r="Q128" s="46">
        <v>2</v>
      </c>
      <c r="R128" s="46">
        <v>2</v>
      </c>
      <c r="S128" s="48"/>
      <c r="T128" s="46">
        <v>3</v>
      </c>
      <c r="U128" s="46">
        <v>3</v>
      </c>
      <c r="V128" s="46">
        <v>3</v>
      </c>
      <c r="W128" s="46">
        <v>3</v>
      </c>
      <c r="X128" s="46">
        <v>3</v>
      </c>
      <c r="Y128" s="46">
        <v>3</v>
      </c>
      <c r="Z128" s="50">
        <f t="shared" ref="Z128" si="77">SUM(H128:Y129)/17</f>
        <v>2.5294117647058822</v>
      </c>
      <c r="AA128" s="37">
        <v>1</v>
      </c>
      <c r="AB128" s="37">
        <v>1</v>
      </c>
      <c r="AC128" s="37">
        <v>0</v>
      </c>
      <c r="AD128" s="39">
        <f t="shared" si="67"/>
        <v>4.5294117647058822</v>
      </c>
    </row>
    <row r="129" spans="1:30" ht="24.75" customHeight="1" thickBot="1">
      <c r="A129" s="58"/>
      <c r="B129" s="3" t="s">
        <v>29</v>
      </c>
      <c r="C129" s="7"/>
      <c r="D129" s="17"/>
      <c r="E129" s="9">
        <f>E128/D128</f>
        <v>0.5</v>
      </c>
      <c r="F129" s="9">
        <f>F128/D128</f>
        <v>0.43999830891834191</v>
      </c>
      <c r="G129" s="9">
        <f>G128/D128</f>
        <v>6.0001691081658107E-2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9"/>
      <c r="T129" s="47"/>
      <c r="U129" s="47"/>
      <c r="V129" s="47"/>
      <c r="W129" s="47"/>
      <c r="X129" s="47"/>
      <c r="Y129" s="47"/>
      <c r="Z129" s="51"/>
      <c r="AA129" s="38"/>
      <c r="AB129" s="38"/>
      <c r="AC129" s="38"/>
      <c r="AD129" s="40"/>
    </row>
    <row r="130" spans="1:30" ht="38.25" customHeight="1">
      <c r="A130" s="57" t="s">
        <v>196</v>
      </c>
      <c r="B130" s="1" t="s">
        <v>197</v>
      </c>
      <c r="C130" s="6" t="s">
        <v>199</v>
      </c>
      <c r="D130" s="20">
        <v>163164</v>
      </c>
      <c r="E130" s="20">
        <v>78655</v>
      </c>
      <c r="F130" s="20">
        <v>74499</v>
      </c>
      <c r="G130" s="20">
        <v>10000</v>
      </c>
      <c r="H130" s="46">
        <v>3</v>
      </c>
      <c r="I130" s="46">
        <v>2</v>
      </c>
      <c r="J130" s="46">
        <v>3</v>
      </c>
      <c r="K130" s="46">
        <v>3</v>
      </c>
      <c r="L130" s="46">
        <v>3</v>
      </c>
      <c r="M130" s="46">
        <v>2</v>
      </c>
      <c r="N130" s="46">
        <v>3</v>
      </c>
      <c r="O130" s="46">
        <v>2</v>
      </c>
      <c r="P130" s="46">
        <v>3</v>
      </c>
      <c r="Q130" s="46">
        <v>2</v>
      </c>
      <c r="R130" s="46">
        <v>1</v>
      </c>
      <c r="S130" s="48"/>
      <c r="T130" s="46">
        <v>3</v>
      </c>
      <c r="U130" s="46">
        <v>2</v>
      </c>
      <c r="V130" s="46">
        <v>3</v>
      </c>
      <c r="W130" s="46">
        <v>3</v>
      </c>
      <c r="X130" s="46">
        <v>3</v>
      </c>
      <c r="Y130" s="46">
        <v>3</v>
      </c>
      <c r="Z130" s="50">
        <f t="shared" ref="Z130" si="78">SUM(H130:Y131)/17</f>
        <v>2.5882352941176472</v>
      </c>
      <c r="AA130" s="37">
        <v>1</v>
      </c>
      <c r="AB130" s="37">
        <v>1</v>
      </c>
      <c r="AC130" s="37">
        <v>0</v>
      </c>
      <c r="AD130" s="39">
        <f t="shared" si="67"/>
        <v>4.5882352941176467</v>
      </c>
    </row>
    <row r="131" spans="1:30" ht="34.5" customHeight="1" thickBot="1">
      <c r="A131" s="58"/>
      <c r="B131" s="3" t="s">
        <v>198</v>
      </c>
      <c r="C131" s="7"/>
      <c r="D131" s="17"/>
      <c r="E131" s="9">
        <f>E130/D130</f>
        <v>0.48206099384668188</v>
      </c>
      <c r="F131" s="9">
        <f>F130/D130</f>
        <v>0.45658968890196366</v>
      </c>
      <c r="G131" s="9">
        <f>G130/D130</f>
        <v>6.1288029222132334E-2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9"/>
      <c r="T131" s="47"/>
      <c r="U131" s="47"/>
      <c r="V131" s="47"/>
      <c r="W131" s="47"/>
      <c r="X131" s="47"/>
      <c r="Y131" s="47"/>
      <c r="Z131" s="51"/>
      <c r="AA131" s="38"/>
      <c r="AB131" s="38"/>
      <c r="AC131" s="38"/>
      <c r="AD131" s="40"/>
    </row>
    <row r="132" spans="1:30" ht="69.75" customHeight="1">
      <c r="A132" s="57" t="s">
        <v>200</v>
      </c>
      <c r="B132" s="1" t="s">
        <v>10</v>
      </c>
      <c r="C132" s="6" t="s">
        <v>202</v>
      </c>
      <c r="D132" s="20">
        <v>199200</v>
      </c>
      <c r="E132" s="20">
        <v>99600</v>
      </c>
      <c r="F132" s="20">
        <v>89640</v>
      </c>
      <c r="G132" s="20">
        <v>9960</v>
      </c>
      <c r="H132" s="46">
        <v>3</v>
      </c>
      <c r="I132" s="46">
        <v>2</v>
      </c>
      <c r="J132" s="46">
        <v>2</v>
      </c>
      <c r="K132" s="46">
        <v>3</v>
      </c>
      <c r="L132" s="46">
        <v>3</v>
      </c>
      <c r="M132" s="46">
        <v>2</v>
      </c>
      <c r="N132" s="46">
        <v>3</v>
      </c>
      <c r="O132" s="46">
        <v>2</v>
      </c>
      <c r="P132" s="46">
        <v>3</v>
      </c>
      <c r="Q132" s="46">
        <v>3</v>
      </c>
      <c r="R132" s="46">
        <v>2</v>
      </c>
      <c r="S132" s="48"/>
      <c r="T132" s="46">
        <v>3</v>
      </c>
      <c r="U132" s="46">
        <v>2</v>
      </c>
      <c r="V132" s="46">
        <v>3</v>
      </c>
      <c r="W132" s="46">
        <v>3</v>
      </c>
      <c r="X132" s="46">
        <v>3</v>
      </c>
      <c r="Y132" s="46">
        <v>3</v>
      </c>
      <c r="Z132" s="50">
        <f t="shared" ref="Z132" si="79">SUM(H132:Y133)/17</f>
        <v>2.6470588235294117</v>
      </c>
      <c r="AA132" s="37">
        <v>1</v>
      </c>
      <c r="AB132" s="37">
        <v>0</v>
      </c>
      <c r="AC132" s="37">
        <v>1</v>
      </c>
      <c r="AD132" s="39">
        <f t="shared" si="67"/>
        <v>4.6470588235294112</v>
      </c>
    </row>
    <row r="133" spans="1:30" ht="34.5" customHeight="1" thickBot="1">
      <c r="A133" s="58"/>
      <c r="B133" s="3" t="s">
        <v>201</v>
      </c>
      <c r="C133" s="7"/>
      <c r="D133" s="17"/>
      <c r="E133" s="9">
        <f>E132/D132</f>
        <v>0.5</v>
      </c>
      <c r="F133" s="9">
        <f>F132/D132</f>
        <v>0.45</v>
      </c>
      <c r="G133" s="9">
        <f>G132/D132</f>
        <v>0.05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9"/>
      <c r="T133" s="47"/>
      <c r="U133" s="47"/>
      <c r="V133" s="47"/>
      <c r="W133" s="47"/>
      <c r="X133" s="47"/>
      <c r="Y133" s="47"/>
      <c r="Z133" s="51"/>
      <c r="AA133" s="38"/>
      <c r="AB133" s="38"/>
      <c r="AC133" s="38"/>
      <c r="AD133" s="40"/>
    </row>
    <row r="134" spans="1:30" ht="39" customHeight="1">
      <c r="A134" s="57" t="s">
        <v>203</v>
      </c>
      <c r="B134" s="1" t="s">
        <v>204</v>
      </c>
      <c r="C134" s="6" t="s">
        <v>205</v>
      </c>
      <c r="D134" s="20">
        <v>198940</v>
      </c>
      <c r="E134" s="20">
        <v>99470</v>
      </c>
      <c r="F134" s="20">
        <v>89523</v>
      </c>
      <c r="G134" s="20">
        <v>9947</v>
      </c>
      <c r="H134" s="46">
        <v>3</v>
      </c>
      <c r="I134" s="46">
        <v>2</v>
      </c>
      <c r="J134" s="46">
        <v>3</v>
      </c>
      <c r="K134" s="46">
        <v>3</v>
      </c>
      <c r="L134" s="46">
        <v>3</v>
      </c>
      <c r="M134" s="46">
        <v>3</v>
      </c>
      <c r="N134" s="46">
        <v>3</v>
      </c>
      <c r="O134" s="46">
        <v>1</v>
      </c>
      <c r="P134" s="46">
        <v>3</v>
      </c>
      <c r="Q134" s="46">
        <v>3</v>
      </c>
      <c r="R134" s="46">
        <v>2</v>
      </c>
      <c r="S134" s="48"/>
      <c r="T134" s="46">
        <v>3</v>
      </c>
      <c r="U134" s="46">
        <v>3</v>
      </c>
      <c r="V134" s="46">
        <v>3</v>
      </c>
      <c r="W134" s="46">
        <v>3</v>
      </c>
      <c r="X134" s="46">
        <v>3</v>
      </c>
      <c r="Y134" s="46">
        <v>3</v>
      </c>
      <c r="Z134" s="50">
        <f t="shared" ref="Z134" si="80">SUM(H134:Y135)/17</f>
        <v>2.7647058823529411</v>
      </c>
      <c r="AA134" s="37">
        <v>1</v>
      </c>
      <c r="AB134" s="37">
        <v>0</v>
      </c>
      <c r="AC134" s="37">
        <v>1</v>
      </c>
      <c r="AD134" s="39">
        <f t="shared" si="67"/>
        <v>4.7647058823529411</v>
      </c>
    </row>
    <row r="135" spans="1:30" ht="34.5" customHeight="1" thickBot="1">
      <c r="A135" s="58"/>
      <c r="B135" s="3" t="s">
        <v>29</v>
      </c>
      <c r="C135" s="7"/>
      <c r="D135" s="17"/>
      <c r="E135" s="9">
        <f>E134/D134</f>
        <v>0.5</v>
      </c>
      <c r="F135" s="9">
        <f>F134/D134</f>
        <v>0.45</v>
      </c>
      <c r="G135" s="9">
        <f>G134/D134</f>
        <v>0.05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9"/>
      <c r="T135" s="47"/>
      <c r="U135" s="47"/>
      <c r="V135" s="47"/>
      <c r="W135" s="47"/>
      <c r="X135" s="47"/>
      <c r="Y135" s="47"/>
      <c r="Z135" s="51"/>
      <c r="AA135" s="38"/>
      <c r="AB135" s="38"/>
      <c r="AC135" s="38"/>
      <c r="AD135" s="40"/>
    </row>
    <row r="136" spans="1:30" ht="100.5" customHeight="1">
      <c r="A136" s="57" t="s">
        <v>206</v>
      </c>
      <c r="B136" s="1" t="s">
        <v>204</v>
      </c>
      <c r="C136" s="6" t="s">
        <v>207</v>
      </c>
      <c r="D136" s="20">
        <v>198876</v>
      </c>
      <c r="E136" s="20">
        <v>99438</v>
      </c>
      <c r="F136" s="20">
        <v>89494</v>
      </c>
      <c r="G136" s="20">
        <v>9944</v>
      </c>
      <c r="H136" s="46">
        <v>3</v>
      </c>
      <c r="I136" s="46">
        <v>2</v>
      </c>
      <c r="J136" s="46">
        <v>3</v>
      </c>
      <c r="K136" s="46">
        <v>3</v>
      </c>
      <c r="L136" s="46">
        <v>3</v>
      </c>
      <c r="M136" s="46">
        <v>3</v>
      </c>
      <c r="N136" s="46">
        <v>3</v>
      </c>
      <c r="O136" s="46">
        <v>1</v>
      </c>
      <c r="P136" s="46">
        <v>3</v>
      </c>
      <c r="Q136" s="46">
        <v>3</v>
      </c>
      <c r="R136" s="46">
        <v>1</v>
      </c>
      <c r="S136" s="48"/>
      <c r="T136" s="46">
        <v>3</v>
      </c>
      <c r="U136" s="46">
        <v>2</v>
      </c>
      <c r="V136" s="46">
        <v>3</v>
      </c>
      <c r="W136" s="46">
        <v>3</v>
      </c>
      <c r="X136" s="46">
        <v>3</v>
      </c>
      <c r="Y136" s="46">
        <v>3</v>
      </c>
      <c r="Z136" s="50">
        <f t="shared" ref="Z136" si="81">SUM(H136:Y137)/17</f>
        <v>2.6470588235294117</v>
      </c>
      <c r="AA136" s="37">
        <v>1</v>
      </c>
      <c r="AB136" s="37">
        <v>0</v>
      </c>
      <c r="AC136" s="37">
        <v>1</v>
      </c>
      <c r="AD136" s="39">
        <f t="shared" si="67"/>
        <v>4.6470588235294112</v>
      </c>
    </row>
    <row r="137" spans="1:30" ht="34.5" customHeight="1" thickBot="1">
      <c r="A137" s="58"/>
      <c r="B137" s="3" t="s">
        <v>29</v>
      </c>
      <c r="C137" s="7"/>
      <c r="D137" s="17"/>
      <c r="E137" s="9">
        <f>E136/D136</f>
        <v>0.5</v>
      </c>
      <c r="F137" s="9">
        <f>F136/D136</f>
        <v>0.44999899434823709</v>
      </c>
      <c r="G137" s="9">
        <f>G136/D136</f>
        <v>5.0001005651762909E-2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9"/>
      <c r="T137" s="47"/>
      <c r="U137" s="47"/>
      <c r="V137" s="47"/>
      <c r="W137" s="47"/>
      <c r="X137" s="47"/>
      <c r="Y137" s="47"/>
      <c r="Z137" s="51"/>
      <c r="AA137" s="38"/>
      <c r="AB137" s="38"/>
      <c r="AC137" s="38"/>
      <c r="AD137" s="40"/>
    </row>
    <row r="138" spans="1:30" ht="39" customHeight="1">
      <c r="A138" s="57" t="s">
        <v>208</v>
      </c>
      <c r="B138" s="1" t="s">
        <v>139</v>
      </c>
      <c r="C138" s="6" t="s">
        <v>209</v>
      </c>
      <c r="D138" s="20">
        <v>150000</v>
      </c>
      <c r="E138" s="20">
        <v>75000</v>
      </c>
      <c r="F138" s="20">
        <v>66000</v>
      </c>
      <c r="G138" s="20">
        <v>9000</v>
      </c>
      <c r="H138" s="46">
        <v>3</v>
      </c>
      <c r="I138" s="46">
        <v>2</v>
      </c>
      <c r="J138" s="46">
        <v>1</v>
      </c>
      <c r="K138" s="46">
        <v>3</v>
      </c>
      <c r="L138" s="46">
        <v>3</v>
      </c>
      <c r="M138" s="46">
        <v>2</v>
      </c>
      <c r="N138" s="46">
        <v>3</v>
      </c>
      <c r="O138" s="46">
        <v>1</v>
      </c>
      <c r="P138" s="46">
        <v>3</v>
      </c>
      <c r="Q138" s="46">
        <v>2</v>
      </c>
      <c r="R138" s="46">
        <v>2</v>
      </c>
      <c r="S138" s="48"/>
      <c r="T138" s="46">
        <v>3</v>
      </c>
      <c r="U138" s="46">
        <v>3</v>
      </c>
      <c r="V138" s="46">
        <v>3</v>
      </c>
      <c r="W138" s="46">
        <v>3</v>
      </c>
      <c r="X138" s="46">
        <v>3</v>
      </c>
      <c r="Y138" s="46">
        <v>3</v>
      </c>
      <c r="Z138" s="50">
        <f t="shared" ref="Z138" si="82">SUM(H138:Y139)/17</f>
        <v>2.5294117647058822</v>
      </c>
      <c r="AA138" s="37">
        <v>1</v>
      </c>
      <c r="AB138" s="37">
        <v>1</v>
      </c>
      <c r="AC138" s="37">
        <v>0</v>
      </c>
      <c r="AD138" s="39">
        <f t="shared" si="67"/>
        <v>4.5294117647058822</v>
      </c>
    </row>
    <row r="139" spans="1:30" ht="34.5" customHeight="1" thickBot="1">
      <c r="A139" s="58"/>
      <c r="B139" s="3" t="s">
        <v>29</v>
      </c>
      <c r="C139" s="7"/>
      <c r="D139" s="17"/>
      <c r="E139" s="9">
        <f>E138/D138</f>
        <v>0.5</v>
      </c>
      <c r="F139" s="9">
        <f>F138/D138</f>
        <v>0.44</v>
      </c>
      <c r="G139" s="9">
        <f>G138/D138</f>
        <v>0.06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9"/>
      <c r="T139" s="47"/>
      <c r="U139" s="47"/>
      <c r="V139" s="47"/>
      <c r="W139" s="47"/>
      <c r="X139" s="47"/>
      <c r="Y139" s="47"/>
      <c r="Z139" s="51"/>
      <c r="AA139" s="38"/>
      <c r="AB139" s="38"/>
      <c r="AC139" s="38"/>
      <c r="AD139" s="40"/>
    </row>
    <row r="140" spans="1:30" ht="54.75" customHeight="1">
      <c r="A140" s="57" t="s">
        <v>210</v>
      </c>
      <c r="B140" s="1" t="s">
        <v>75</v>
      </c>
      <c r="C140" s="6" t="s">
        <v>211</v>
      </c>
      <c r="D140" s="20">
        <v>148195</v>
      </c>
      <c r="E140" s="20">
        <v>72613.3</v>
      </c>
      <c r="F140" s="20">
        <v>66690</v>
      </c>
      <c r="G140" s="20">
        <v>8891.7000000000007</v>
      </c>
      <c r="H140" s="46">
        <v>2</v>
      </c>
      <c r="I140" s="46">
        <v>2</v>
      </c>
      <c r="J140" s="46">
        <v>3</v>
      </c>
      <c r="K140" s="46">
        <v>2</v>
      </c>
      <c r="L140" s="46">
        <v>2</v>
      </c>
      <c r="M140" s="46">
        <v>2</v>
      </c>
      <c r="N140" s="46">
        <v>2</v>
      </c>
      <c r="O140" s="46">
        <v>3</v>
      </c>
      <c r="P140" s="46">
        <v>2</v>
      </c>
      <c r="Q140" s="46">
        <v>2</v>
      </c>
      <c r="R140" s="46">
        <v>3</v>
      </c>
      <c r="S140" s="48"/>
      <c r="T140" s="46">
        <v>2</v>
      </c>
      <c r="U140" s="46">
        <v>3</v>
      </c>
      <c r="V140" s="46">
        <v>2</v>
      </c>
      <c r="W140" s="46">
        <v>2</v>
      </c>
      <c r="X140" s="46">
        <v>3</v>
      </c>
      <c r="Y140" s="46">
        <v>2</v>
      </c>
      <c r="Z140" s="50">
        <f t="shared" ref="Z140" si="83">SUM(H140:Y141)/17</f>
        <v>2.2941176470588234</v>
      </c>
      <c r="AA140" s="37">
        <v>1</v>
      </c>
      <c r="AB140" s="37">
        <v>1</v>
      </c>
      <c r="AC140" s="37">
        <v>1</v>
      </c>
      <c r="AD140" s="39">
        <f t="shared" si="67"/>
        <v>5.2941176470588234</v>
      </c>
    </row>
    <row r="141" spans="1:30" ht="34.5" customHeight="1" thickBot="1">
      <c r="A141" s="58"/>
      <c r="B141" s="3" t="s">
        <v>76</v>
      </c>
      <c r="C141" s="7"/>
      <c r="D141" s="17"/>
      <c r="E141" s="9">
        <f>E140/D140</f>
        <v>0.48998481730152843</v>
      </c>
      <c r="F141" s="9">
        <f>F140/D140</f>
        <v>0.45001518269847163</v>
      </c>
      <c r="G141" s="9">
        <f>G140/D140</f>
        <v>6.0000000000000005E-2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9"/>
      <c r="T141" s="47"/>
      <c r="U141" s="47"/>
      <c r="V141" s="47"/>
      <c r="W141" s="47"/>
      <c r="X141" s="47"/>
      <c r="Y141" s="47"/>
      <c r="Z141" s="51"/>
      <c r="AA141" s="38"/>
      <c r="AB141" s="38"/>
      <c r="AC141" s="38"/>
      <c r="AD141" s="40"/>
    </row>
    <row r="142" spans="1:30" ht="69.75" customHeight="1">
      <c r="A142" s="57" t="s">
        <v>212</v>
      </c>
      <c r="B142" s="1" t="s">
        <v>213</v>
      </c>
      <c r="C142" s="6" t="s">
        <v>215</v>
      </c>
      <c r="D142" s="20">
        <v>145839</v>
      </c>
      <c r="E142" s="20">
        <v>72919</v>
      </c>
      <c r="F142" s="20">
        <v>64170</v>
      </c>
      <c r="G142" s="20">
        <v>8750</v>
      </c>
      <c r="H142" s="46">
        <v>3</v>
      </c>
      <c r="I142" s="46">
        <v>3</v>
      </c>
      <c r="J142" s="46">
        <v>1</v>
      </c>
      <c r="K142" s="46">
        <v>3</v>
      </c>
      <c r="L142" s="46">
        <v>3</v>
      </c>
      <c r="M142" s="46">
        <v>2</v>
      </c>
      <c r="N142" s="46">
        <v>3</v>
      </c>
      <c r="O142" s="46">
        <v>1</v>
      </c>
      <c r="P142" s="46">
        <v>3</v>
      </c>
      <c r="Q142" s="46">
        <v>2</v>
      </c>
      <c r="R142" s="46">
        <v>1</v>
      </c>
      <c r="S142" s="48"/>
      <c r="T142" s="46">
        <v>3</v>
      </c>
      <c r="U142" s="46">
        <v>2</v>
      </c>
      <c r="V142" s="46">
        <v>3</v>
      </c>
      <c r="W142" s="46">
        <v>3</v>
      </c>
      <c r="X142" s="46">
        <v>3</v>
      </c>
      <c r="Y142" s="46">
        <v>3</v>
      </c>
      <c r="Z142" s="50">
        <f t="shared" ref="Z142" si="84">SUM(H142:Y143)/17</f>
        <v>2.4705882352941178</v>
      </c>
      <c r="AA142" s="37">
        <v>1</v>
      </c>
      <c r="AB142" s="37">
        <v>1</v>
      </c>
      <c r="AC142" s="37">
        <v>0</v>
      </c>
      <c r="AD142" s="39">
        <f t="shared" si="67"/>
        <v>4.4705882352941178</v>
      </c>
    </row>
    <row r="143" spans="1:30" ht="34.5" customHeight="1" thickBot="1">
      <c r="A143" s="58"/>
      <c r="B143" s="3" t="s">
        <v>214</v>
      </c>
      <c r="C143" s="7"/>
      <c r="D143" s="17"/>
      <c r="E143" s="9">
        <f>E142/D142</f>
        <v>0.49999657156179073</v>
      </c>
      <c r="F143" s="9">
        <f>F142/D142</f>
        <v>0.44000575977619155</v>
      </c>
      <c r="G143" s="9">
        <f>G142/D142</f>
        <v>5.9997668662017702E-2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9"/>
      <c r="T143" s="47"/>
      <c r="U143" s="47"/>
      <c r="V143" s="47"/>
      <c r="W143" s="47"/>
      <c r="X143" s="47"/>
      <c r="Y143" s="47"/>
      <c r="Z143" s="51"/>
      <c r="AA143" s="38"/>
      <c r="AB143" s="38"/>
      <c r="AC143" s="38"/>
      <c r="AD143" s="40"/>
    </row>
    <row r="144" spans="1:30" ht="90" customHeight="1">
      <c r="A144" s="57" t="s">
        <v>216</v>
      </c>
      <c r="B144" s="1" t="s">
        <v>217</v>
      </c>
      <c r="C144" s="6" t="s">
        <v>219</v>
      </c>
      <c r="D144" s="20">
        <v>110000</v>
      </c>
      <c r="E144" s="20">
        <v>55000</v>
      </c>
      <c r="F144" s="20">
        <v>47300</v>
      </c>
      <c r="G144" s="20">
        <v>7700</v>
      </c>
      <c r="H144" s="46">
        <v>3</v>
      </c>
      <c r="I144" s="46">
        <v>2</v>
      </c>
      <c r="J144" s="46">
        <v>3</v>
      </c>
      <c r="K144" s="46">
        <v>3</v>
      </c>
      <c r="L144" s="46">
        <v>3</v>
      </c>
      <c r="M144" s="46">
        <v>3</v>
      </c>
      <c r="N144" s="46">
        <v>3</v>
      </c>
      <c r="O144" s="46">
        <v>2</v>
      </c>
      <c r="P144" s="46">
        <v>3</v>
      </c>
      <c r="Q144" s="46">
        <v>3</v>
      </c>
      <c r="R144" s="46">
        <v>3</v>
      </c>
      <c r="S144" s="48"/>
      <c r="T144" s="46">
        <v>3</v>
      </c>
      <c r="U144" s="46">
        <v>2</v>
      </c>
      <c r="V144" s="46">
        <v>3</v>
      </c>
      <c r="W144" s="46">
        <v>3</v>
      </c>
      <c r="X144" s="46">
        <v>3</v>
      </c>
      <c r="Y144" s="46">
        <v>3</v>
      </c>
      <c r="Z144" s="50">
        <f t="shared" ref="Z144" si="85">SUM(H144:Y145)/17</f>
        <v>2.8235294117647061</v>
      </c>
      <c r="AA144" s="37">
        <v>0</v>
      </c>
      <c r="AB144" s="37">
        <v>1</v>
      </c>
      <c r="AC144" s="37">
        <v>1</v>
      </c>
      <c r="AD144" s="39">
        <f t="shared" si="67"/>
        <v>4.8235294117647065</v>
      </c>
    </row>
    <row r="145" spans="1:30" ht="45.75" customHeight="1" thickBot="1">
      <c r="A145" s="58"/>
      <c r="B145" s="3" t="s">
        <v>218</v>
      </c>
      <c r="C145" s="7"/>
      <c r="D145" s="17"/>
      <c r="E145" s="9">
        <f>E144/D144</f>
        <v>0.5</v>
      </c>
      <c r="F145" s="9">
        <f>F144/D144</f>
        <v>0.43</v>
      </c>
      <c r="G145" s="9">
        <f>G144/D144</f>
        <v>7.0000000000000007E-2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9"/>
      <c r="T145" s="47"/>
      <c r="U145" s="47"/>
      <c r="V145" s="47"/>
      <c r="W145" s="47"/>
      <c r="X145" s="47"/>
      <c r="Y145" s="47"/>
      <c r="Z145" s="51"/>
      <c r="AA145" s="38"/>
      <c r="AB145" s="38"/>
      <c r="AC145" s="38"/>
      <c r="AD145" s="40"/>
    </row>
    <row r="146" spans="1:30" ht="72" customHeight="1">
      <c r="A146" s="57" t="s">
        <v>220</v>
      </c>
      <c r="B146" s="1" t="s">
        <v>221</v>
      </c>
      <c r="C146" s="6" t="s">
        <v>222</v>
      </c>
      <c r="D146" s="20">
        <v>110836</v>
      </c>
      <c r="E146" s="20">
        <v>55418</v>
      </c>
      <c r="F146" s="20">
        <v>48767.8</v>
      </c>
      <c r="G146" s="20">
        <v>6650.2</v>
      </c>
      <c r="H146" s="46">
        <v>3</v>
      </c>
      <c r="I146" s="46">
        <v>3</v>
      </c>
      <c r="J146" s="46">
        <v>1</v>
      </c>
      <c r="K146" s="46">
        <v>3</v>
      </c>
      <c r="L146" s="46">
        <v>3</v>
      </c>
      <c r="M146" s="46">
        <v>2</v>
      </c>
      <c r="N146" s="46">
        <v>3</v>
      </c>
      <c r="O146" s="46">
        <v>1</v>
      </c>
      <c r="P146" s="46">
        <v>3</v>
      </c>
      <c r="Q146" s="46">
        <v>1</v>
      </c>
      <c r="R146" s="46">
        <v>3</v>
      </c>
      <c r="S146" s="48"/>
      <c r="T146" s="46">
        <v>3</v>
      </c>
      <c r="U146" s="46">
        <v>3</v>
      </c>
      <c r="V146" s="46">
        <v>3</v>
      </c>
      <c r="W146" s="46">
        <v>3</v>
      </c>
      <c r="X146" s="46">
        <v>2</v>
      </c>
      <c r="Y146" s="46">
        <v>3</v>
      </c>
      <c r="Z146" s="50">
        <f t="shared" ref="Z146" si="86">SUM(H146:Y147)/17</f>
        <v>2.5294117647058822</v>
      </c>
      <c r="AA146" s="37">
        <v>1</v>
      </c>
      <c r="AB146" s="37">
        <v>1</v>
      </c>
      <c r="AC146" s="37">
        <v>0</v>
      </c>
      <c r="AD146" s="39">
        <f t="shared" si="67"/>
        <v>4.5294117647058822</v>
      </c>
    </row>
    <row r="147" spans="1:30" ht="26.25" customHeight="1" thickBot="1">
      <c r="A147" s="58"/>
      <c r="B147" s="3" t="s">
        <v>29</v>
      </c>
      <c r="C147" s="7"/>
      <c r="D147" s="17"/>
      <c r="E147" s="9">
        <f>E146/D146</f>
        <v>0.5</v>
      </c>
      <c r="F147" s="9">
        <f>F146/D146</f>
        <v>0.43999963910642753</v>
      </c>
      <c r="G147" s="9">
        <f>G146/D146</f>
        <v>6.0000360893572482E-2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9"/>
      <c r="T147" s="47"/>
      <c r="U147" s="47"/>
      <c r="V147" s="47"/>
      <c r="W147" s="47"/>
      <c r="X147" s="47"/>
      <c r="Y147" s="47"/>
      <c r="Z147" s="51"/>
      <c r="AA147" s="38"/>
      <c r="AB147" s="38"/>
      <c r="AC147" s="38"/>
      <c r="AD147" s="40"/>
    </row>
    <row r="148" spans="1:30" ht="55.5" customHeight="1">
      <c r="A148" s="57" t="s">
        <v>223</v>
      </c>
      <c r="B148" s="1" t="s">
        <v>47</v>
      </c>
      <c r="C148" s="6" t="s">
        <v>224</v>
      </c>
      <c r="D148" s="20">
        <v>100000</v>
      </c>
      <c r="E148" s="20">
        <v>50000</v>
      </c>
      <c r="F148" s="20">
        <v>44000</v>
      </c>
      <c r="G148" s="20">
        <v>6000</v>
      </c>
      <c r="H148" s="46">
        <v>2</v>
      </c>
      <c r="I148" s="46">
        <v>2</v>
      </c>
      <c r="J148" s="46">
        <v>2</v>
      </c>
      <c r="K148" s="46">
        <v>3</v>
      </c>
      <c r="L148" s="46">
        <v>2</v>
      </c>
      <c r="M148" s="46">
        <v>2</v>
      </c>
      <c r="N148" s="46">
        <v>2</v>
      </c>
      <c r="O148" s="46">
        <v>3</v>
      </c>
      <c r="P148" s="46">
        <v>2</v>
      </c>
      <c r="Q148" s="46">
        <v>2</v>
      </c>
      <c r="R148" s="46">
        <v>2</v>
      </c>
      <c r="S148" s="48"/>
      <c r="T148" s="46">
        <v>2</v>
      </c>
      <c r="U148" s="46">
        <v>2</v>
      </c>
      <c r="V148" s="46">
        <v>2</v>
      </c>
      <c r="W148" s="46">
        <v>2</v>
      </c>
      <c r="X148" s="46">
        <v>2</v>
      </c>
      <c r="Y148" s="46">
        <v>2</v>
      </c>
      <c r="Z148" s="50">
        <f t="shared" ref="Z148" si="87">SUM(H148:Y149)/17</f>
        <v>2.1176470588235294</v>
      </c>
      <c r="AA148" s="37">
        <v>1</v>
      </c>
      <c r="AB148" s="37">
        <v>1</v>
      </c>
      <c r="AC148" s="37">
        <v>1</v>
      </c>
      <c r="AD148" s="39">
        <f t="shared" si="67"/>
        <v>5.117647058823529</v>
      </c>
    </row>
    <row r="149" spans="1:30" ht="26.25" customHeight="1" thickBot="1">
      <c r="A149" s="58"/>
      <c r="B149" s="3" t="s">
        <v>29</v>
      </c>
      <c r="C149" s="7"/>
      <c r="D149" s="17"/>
      <c r="E149" s="9">
        <f>E148/D148</f>
        <v>0.5</v>
      </c>
      <c r="F149" s="9">
        <f>F148/D148</f>
        <v>0.44</v>
      </c>
      <c r="G149" s="9">
        <f>G148/D148</f>
        <v>0.06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9"/>
      <c r="T149" s="47"/>
      <c r="U149" s="47"/>
      <c r="V149" s="47"/>
      <c r="W149" s="47"/>
      <c r="X149" s="47"/>
      <c r="Y149" s="47"/>
      <c r="Z149" s="51"/>
      <c r="AA149" s="38"/>
      <c r="AB149" s="38"/>
      <c r="AC149" s="38"/>
      <c r="AD149" s="40"/>
    </row>
    <row r="150" spans="1:30" ht="55.5" customHeight="1">
      <c r="A150" s="57" t="s">
        <v>225</v>
      </c>
      <c r="B150" s="1" t="s">
        <v>188</v>
      </c>
      <c r="C150" s="6" t="s">
        <v>226</v>
      </c>
      <c r="D150" s="20">
        <v>100000</v>
      </c>
      <c r="E150" s="20">
        <v>50000</v>
      </c>
      <c r="F150" s="20">
        <v>44000</v>
      </c>
      <c r="G150" s="20">
        <v>6000</v>
      </c>
      <c r="H150" s="46">
        <v>3</v>
      </c>
      <c r="I150" s="46">
        <v>2</v>
      </c>
      <c r="J150" s="46">
        <v>1</v>
      </c>
      <c r="K150" s="46">
        <v>3</v>
      </c>
      <c r="L150" s="46">
        <v>3</v>
      </c>
      <c r="M150" s="46">
        <v>2</v>
      </c>
      <c r="N150" s="46">
        <v>3</v>
      </c>
      <c r="O150" s="46">
        <v>1</v>
      </c>
      <c r="P150" s="46">
        <v>3</v>
      </c>
      <c r="Q150" s="46">
        <v>2</v>
      </c>
      <c r="R150" s="46">
        <v>3</v>
      </c>
      <c r="S150" s="48"/>
      <c r="T150" s="46">
        <v>3</v>
      </c>
      <c r="U150" s="46">
        <v>3</v>
      </c>
      <c r="V150" s="46">
        <v>3</v>
      </c>
      <c r="W150" s="46">
        <v>3</v>
      </c>
      <c r="X150" s="46">
        <v>3</v>
      </c>
      <c r="Y150" s="46">
        <v>2</v>
      </c>
      <c r="Z150" s="50">
        <f t="shared" ref="Z150" si="88">SUM(H150:Y151)/17</f>
        <v>2.5294117647058822</v>
      </c>
      <c r="AA150" s="37">
        <v>1</v>
      </c>
      <c r="AB150" s="37">
        <v>1</v>
      </c>
      <c r="AC150" s="37">
        <v>0</v>
      </c>
      <c r="AD150" s="39">
        <f t="shared" si="67"/>
        <v>4.5294117647058822</v>
      </c>
    </row>
    <row r="151" spans="1:30" ht="26.25" customHeight="1" thickBot="1">
      <c r="A151" s="58"/>
      <c r="B151" s="3" t="s">
        <v>189</v>
      </c>
      <c r="C151" s="7"/>
      <c r="D151" s="17"/>
      <c r="E151" s="9">
        <f>E150/D150</f>
        <v>0.5</v>
      </c>
      <c r="F151" s="9">
        <f>F150/D150</f>
        <v>0.44</v>
      </c>
      <c r="G151" s="9">
        <f>G150/D150</f>
        <v>0.06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9"/>
      <c r="T151" s="47"/>
      <c r="U151" s="47"/>
      <c r="V151" s="47"/>
      <c r="W151" s="47"/>
      <c r="X151" s="47"/>
      <c r="Y151" s="47"/>
      <c r="Z151" s="51"/>
      <c r="AA151" s="38"/>
      <c r="AB151" s="38"/>
      <c r="AC151" s="38"/>
      <c r="AD151" s="40"/>
    </row>
    <row r="152" spans="1:30" ht="51" customHeight="1">
      <c r="A152" s="57" t="s">
        <v>227</v>
      </c>
      <c r="B152" s="1" t="s">
        <v>228</v>
      </c>
      <c r="C152" s="6" t="s">
        <v>229</v>
      </c>
      <c r="D152" s="20">
        <v>91900</v>
      </c>
      <c r="E152" s="20">
        <v>45950</v>
      </c>
      <c r="F152" s="20">
        <v>44436</v>
      </c>
      <c r="G152" s="20">
        <v>5514</v>
      </c>
      <c r="H152" s="46">
        <v>3</v>
      </c>
      <c r="I152" s="46">
        <v>3</v>
      </c>
      <c r="J152" s="46">
        <v>1</v>
      </c>
      <c r="K152" s="46">
        <v>3</v>
      </c>
      <c r="L152" s="46">
        <v>3</v>
      </c>
      <c r="M152" s="46">
        <v>2</v>
      </c>
      <c r="N152" s="46">
        <v>3</v>
      </c>
      <c r="O152" s="46">
        <v>1</v>
      </c>
      <c r="P152" s="46">
        <v>3</v>
      </c>
      <c r="Q152" s="46">
        <v>2</v>
      </c>
      <c r="R152" s="46">
        <v>2</v>
      </c>
      <c r="S152" s="48"/>
      <c r="T152" s="46">
        <v>3</v>
      </c>
      <c r="U152" s="46">
        <v>3</v>
      </c>
      <c r="V152" s="46">
        <v>3</v>
      </c>
      <c r="W152" s="46">
        <v>3</v>
      </c>
      <c r="X152" s="46">
        <v>2</v>
      </c>
      <c r="Y152" s="46">
        <v>3</v>
      </c>
      <c r="Z152" s="50">
        <f t="shared" ref="Z152" si="89">SUM(H152:Y153)/17</f>
        <v>2.5294117647058822</v>
      </c>
      <c r="AA152" s="37">
        <v>1</v>
      </c>
      <c r="AB152" s="37">
        <v>1</v>
      </c>
      <c r="AC152" s="37">
        <v>0</v>
      </c>
      <c r="AD152" s="39">
        <f t="shared" si="67"/>
        <v>4.5294117647058822</v>
      </c>
    </row>
    <row r="153" spans="1:30" ht="26.25" customHeight="1" thickBot="1">
      <c r="A153" s="58"/>
      <c r="B153" s="3" t="s">
        <v>29</v>
      </c>
      <c r="C153" s="7"/>
      <c r="D153" s="17"/>
      <c r="E153" s="9">
        <f>E152/D152</f>
        <v>0.5</v>
      </c>
      <c r="F153" s="9">
        <f>F152/D152</f>
        <v>0.48352557127312296</v>
      </c>
      <c r="G153" s="9">
        <f>G152/D152</f>
        <v>0.06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9"/>
      <c r="T153" s="47"/>
      <c r="U153" s="47"/>
      <c r="V153" s="47"/>
      <c r="W153" s="47"/>
      <c r="X153" s="47"/>
      <c r="Y153" s="47"/>
      <c r="Z153" s="51"/>
      <c r="AA153" s="38"/>
      <c r="AB153" s="38"/>
      <c r="AC153" s="38"/>
      <c r="AD153" s="40"/>
    </row>
    <row r="154" spans="1:30" ht="55.5" customHeight="1">
      <c r="A154" s="57" t="s">
        <v>230</v>
      </c>
      <c r="B154" s="1" t="s">
        <v>177</v>
      </c>
      <c r="C154" s="6" t="s">
        <v>232</v>
      </c>
      <c r="D154" s="20">
        <v>43858</v>
      </c>
      <c r="E154" s="20">
        <v>21929</v>
      </c>
      <c r="F154" s="20">
        <v>17104.62</v>
      </c>
      <c r="G154" s="20">
        <v>4824.38</v>
      </c>
      <c r="H154" s="46">
        <v>2</v>
      </c>
      <c r="I154" s="46">
        <v>2</v>
      </c>
      <c r="J154" s="46">
        <v>3</v>
      </c>
      <c r="K154" s="46">
        <v>2</v>
      </c>
      <c r="L154" s="46">
        <v>2</v>
      </c>
      <c r="M154" s="46">
        <v>2</v>
      </c>
      <c r="N154" s="46">
        <v>2</v>
      </c>
      <c r="O154" s="46">
        <v>1</v>
      </c>
      <c r="P154" s="46">
        <v>2</v>
      </c>
      <c r="Q154" s="46">
        <v>2</v>
      </c>
      <c r="R154" s="46">
        <v>2</v>
      </c>
      <c r="S154" s="48"/>
      <c r="T154" s="46">
        <v>2</v>
      </c>
      <c r="U154" s="46">
        <v>3</v>
      </c>
      <c r="V154" s="46">
        <v>2</v>
      </c>
      <c r="W154" s="46">
        <v>2</v>
      </c>
      <c r="X154" s="46">
        <v>2</v>
      </c>
      <c r="Y154" s="46">
        <v>2</v>
      </c>
      <c r="Z154" s="50">
        <f t="shared" ref="Z154" si="90">SUM(H154:Y155)/17</f>
        <v>2.0588235294117645</v>
      </c>
      <c r="AA154" s="37">
        <v>1</v>
      </c>
      <c r="AB154" s="37">
        <v>2</v>
      </c>
      <c r="AC154" s="37">
        <v>0</v>
      </c>
      <c r="AD154" s="39">
        <f t="shared" si="67"/>
        <v>5.0588235294117645</v>
      </c>
    </row>
    <row r="155" spans="1:30" ht="26.25" customHeight="1" thickBot="1">
      <c r="A155" s="58"/>
      <c r="B155" s="3" t="s">
        <v>231</v>
      </c>
      <c r="C155" s="7"/>
      <c r="D155" s="17"/>
      <c r="E155" s="9">
        <f>E154/D154</f>
        <v>0.5</v>
      </c>
      <c r="F155" s="9">
        <f>F154/D154</f>
        <v>0.38999999999999996</v>
      </c>
      <c r="G155" s="9">
        <f>G154/D154</f>
        <v>0.11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9"/>
      <c r="T155" s="47"/>
      <c r="U155" s="47"/>
      <c r="V155" s="47"/>
      <c r="W155" s="47"/>
      <c r="X155" s="47"/>
      <c r="Y155" s="47"/>
      <c r="Z155" s="51"/>
      <c r="AA155" s="38"/>
      <c r="AB155" s="38"/>
      <c r="AC155" s="38"/>
      <c r="AD155" s="40"/>
    </row>
    <row r="156" spans="1:30" ht="55.5" customHeight="1">
      <c r="A156" s="57" t="s">
        <v>233</v>
      </c>
      <c r="B156" s="1" t="s">
        <v>47</v>
      </c>
      <c r="C156" s="6" t="s">
        <v>234</v>
      </c>
      <c r="D156" s="20">
        <v>57000</v>
      </c>
      <c r="E156" s="20">
        <v>28500</v>
      </c>
      <c r="F156" s="20">
        <v>25080</v>
      </c>
      <c r="G156" s="20">
        <v>3420</v>
      </c>
      <c r="H156" s="46">
        <v>2</v>
      </c>
      <c r="I156" s="46">
        <v>3</v>
      </c>
      <c r="J156" s="46">
        <v>2</v>
      </c>
      <c r="K156" s="46">
        <v>3</v>
      </c>
      <c r="L156" s="46">
        <v>2</v>
      </c>
      <c r="M156" s="46">
        <v>2</v>
      </c>
      <c r="N156" s="46">
        <v>2</v>
      </c>
      <c r="O156" s="46">
        <v>3</v>
      </c>
      <c r="P156" s="46">
        <v>2</v>
      </c>
      <c r="Q156" s="46">
        <v>3</v>
      </c>
      <c r="R156" s="46">
        <v>1</v>
      </c>
      <c r="S156" s="48"/>
      <c r="T156" s="46">
        <v>2</v>
      </c>
      <c r="U156" s="46">
        <v>2</v>
      </c>
      <c r="V156" s="46">
        <v>2</v>
      </c>
      <c r="W156" s="46">
        <v>2</v>
      </c>
      <c r="X156" s="46">
        <v>3</v>
      </c>
      <c r="Y156" s="46">
        <v>2</v>
      </c>
      <c r="Z156" s="50">
        <f t="shared" ref="Z156" si="91">SUM(H156:Y157)/17</f>
        <v>2.2352941176470589</v>
      </c>
      <c r="AA156" s="37">
        <v>1</v>
      </c>
      <c r="AB156" s="37">
        <v>1</v>
      </c>
      <c r="AC156" s="37">
        <v>1</v>
      </c>
      <c r="AD156" s="39">
        <f t="shared" si="67"/>
        <v>5.2352941176470589</v>
      </c>
    </row>
    <row r="157" spans="1:30" ht="26.25" customHeight="1" thickBot="1">
      <c r="A157" s="58"/>
      <c r="B157" s="3" t="s">
        <v>29</v>
      </c>
      <c r="C157" s="7"/>
      <c r="D157" s="17"/>
      <c r="E157" s="9">
        <f>E156/D156</f>
        <v>0.5</v>
      </c>
      <c r="F157" s="9">
        <f>F156/D156</f>
        <v>0.44</v>
      </c>
      <c r="G157" s="9">
        <f>G156/D156</f>
        <v>0.06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9"/>
      <c r="T157" s="47"/>
      <c r="U157" s="47"/>
      <c r="V157" s="47"/>
      <c r="W157" s="47"/>
      <c r="X157" s="47"/>
      <c r="Y157" s="47"/>
      <c r="Z157" s="51"/>
      <c r="AA157" s="38"/>
      <c r="AB157" s="38"/>
      <c r="AC157" s="38"/>
      <c r="AD157" s="40"/>
    </row>
    <row r="158" spans="1:30" ht="55.5" customHeight="1">
      <c r="A158" s="57" t="s">
        <v>235</v>
      </c>
      <c r="B158" s="1" t="s">
        <v>236</v>
      </c>
      <c r="C158" s="6" t="s">
        <v>237</v>
      </c>
      <c r="D158" s="20">
        <v>481475</v>
      </c>
      <c r="E158" s="20">
        <v>200000</v>
      </c>
      <c r="F158" s="20">
        <v>250475</v>
      </c>
      <c r="G158" s="20">
        <v>31000</v>
      </c>
      <c r="H158" s="46">
        <v>3</v>
      </c>
      <c r="I158" s="46">
        <v>2</v>
      </c>
      <c r="J158" s="46">
        <v>1</v>
      </c>
      <c r="K158" s="46">
        <v>3</v>
      </c>
      <c r="L158" s="46">
        <v>3</v>
      </c>
      <c r="M158" s="46">
        <v>2</v>
      </c>
      <c r="N158" s="46">
        <v>3</v>
      </c>
      <c r="O158" s="46">
        <v>1</v>
      </c>
      <c r="P158" s="46">
        <v>3</v>
      </c>
      <c r="Q158" s="46">
        <v>3</v>
      </c>
      <c r="R158" s="46">
        <v>3</v>
      </c>
      <c r="S158" s="48"/>
      <c r="T158" s="46">
        <v>3</v>
      </c>
      <c r="U158" s="46">
        <v>3</v>
      </c>
      <c r="V158" s="46">
        <v>3</v>
      </c>
      <c r="W158" s="46">
        <v>3</v>
      </c>
      <c r="X158" s="46">
        <v>3</v>
      </c>
      <c r="Y158" s="46">
        <v>3</v>
      </c>
      <c r="Z158" s="50">
        <f t="shared" ref="Z158" si="92">SUM(H158:Y159)/17</f>
        <v>2.6470588235294117</v>
      </c>
      <c r="AA158" s="37">
        <v>1</v>
      </c>
      <c r="AB158" s="37">
        <v>1</v>
      </c>
      <c r="AC158" s="37">
        <v>0</v>
      </c>
      <c r="AD158" s="39">
        <f t="shared" si="67"/>
        <v>4.6470588235294112</v>
      </c>
    </row>
    <row r="159" spans="1:30" ht="26.25" customHeight="1" thickBot="1">
      <c r="A159" s="58"/>
      <c r="B159" s="3" t="s">
        <v>29</v>
      </c>
      <c r="C159" s="7"/>
      <c r="D159" s="17"/>
      <c r="E159" s="9">
        <f>E158/D158</f>
        <v>0.41539020717586583</v>
      </c>
      <c r="F159" s="9">
        <f>F158/D158</f>
        <v>0.52022431071187492</v>
      </c>
      <c r="G159" s="9">
        <f>G158/D158</f>
        <v>6.438548211225921E-2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9"/>
      <c r="T159" s="47"/>
      <c r="U159" s="47"/>
      <c r="V159" s="47"/>
      <c r="W159" s="47"/>
      <c r="X159" s="47"/>
      <c r="Y159" s="47"/>
      <c r="Z159" s="51"/>
      <c r="AA159" s="38"/>
      <c r="AB159" s="38"/>
      <c r="AC159" s="38"/>
      <c r="AD159" s="40"/>
    </row>
    <row r="160" spans="1:30" ht="38.25" customHeight="1">
      <c r="A160" s="57" t="s">
        <v>238</v>
      </c>
      <c r="B160" s="1" t="s">
        <v>132</v>
      </c>
      <c r="C160" s="6" t="s">
        <v>239</v>
      </c>
      <c r="D160" s="20">
        <v>50000</v>
      </c>
      <c r="E160" s="20">
        <v>25000</v>
      </c>
      <c r="F160" s="20">
        <v>22000</v>
      </c>
      <c r="G160" s="20">
        <v>3000</v>
      </c>
      <c r="H160" s="46">
        <v>3</v>
      </c>
      <c r="I160" s="46">
        <v>3</v>
      </c>
      <c r="J160" s="46">
        <v>1</v>
      </c>
      <c r="K160" s="46">
        <v>3</v>
      </c>
      <c r="L160" s="46">
        <v>3</v>
      </c>
      <c r="M160" s="46">
        <v>2</v>
      </c>
      <c r="N160" s="46">
        <v>3</v>
      </c>
      <c r="O160" s="46">
        <v>2</v>
      </c>
      <c r="P160" s="46">
        <v>3</v>
      </c>
      <c r="Q160" s="46">
        <v>3</v>
      </c>
      <c r="R160" s="46">
        <v>3</v>
      </c>
      <c r="S160" s="48"/>
      <c r="T160" s="46">
        <v>3</v>
      </c>
      <c r="U160" s="46">
        <v>3</v>
      </c>
      <c r="V160" s="46">
        <v>3</v>
      </c>
      <c r="W160" s="46">
        <v>3</v>
      </c>
      <c r="X160" s="46">
        <v>3</v>
      </c>
      <c r="Y160" s="46">
        <v>3</v>
      </c>
      <c r="Z160" s="50">
        <f t="shared" ref="Z160" si="93">SUM(H160:Y161)/17</f>
        <v>2.7647058823529411</v>
      </c>
      <c r="AA160" s="37">
        <v>1</v>
      </c>
      <c r="AB160" s="37">
        <v>1</v>
      </c>
      <c r="AC160" s="37">
        <v>0</v>
      </c>
      <c r="AD160" s="39">
        <f t="shared" si="67"/>
        <v>4.7647058823529411</v>
      </c>
    </row>
    <row r="161" spans="1:30" ht="49.5" customHeight="1" thickBot="1">
      <c r="A161" s="58"/>
      <c r="B161" s="3" t="s">
        <v>133</v>
      </c>
      <c r="C161" s="7"/>
      <c r="D161" s="17"/>
      <c r="E161" s="9">
        <f>E160/D160</f>
        <v>0.5</v>
      </c>
      <c r="F161" s="9">
        <f>F160/D160</f>
        <v>0.44</v>
      </c>
      <c r="G161" s="9">
        <f>G160/D160</f>
        <v>0.06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9"/>
      <c r="T161" s="47"/>
      <c r="U161" s="47"/>
      <c r="V161" s="47"/>
      <c r="W161" s="47"/>
      <c r="X161" s="47"/>
      <c r="Y161" s="47"/>
      <c r="Z161" s="51"/>
      <c r="AA161" s="38"/>
      <c r="AB161" s="38"/>
      <c r="AC161" s="38"/>
      <c r="AD161" s="40"/>
    </row>
    <row r="162" spans="1:30" ht="47.25">
      <c r="A162" s="57" t="s">
        <v>240</v>
      </c>
      <c r="B162" s="1" t="s">
        <v>47</v>
      </c>
      <c r="C162" s="6" t="s">
        <v>241</v>
      </c>
      <c r="D162" s="20">
        <v>50000</v>
      </c>
      <c r="E162" s="20">
        <v>25000</v>
      </c>
      <c r="F162" s="20">
        <v>22000</v>
      </c>
      <c r="G162" s="20">
        <v>3000</v>
      </c>
      <c r="H162" s="46">
        <v>2</v>
      </c>
      <c r="I162" s="46">
        <v>2</v>
      </c>
      <c r="J162" s="46">
        <v>2</v>
      </c>
      <c r="K162" s="46">
        <v>3</v>
      </c>
      <c r="L162" s="46">
        <v>2</v>
      </c>
      <c r="M162" s="46">
        <v>2</v>
      </c>
      <c r="N162" s="46">
        <v>2</v>
      </c>
      <c r="O162" s="46">
        <v>3</v>
      </c>
      <c r="P162" s="46">
        <v>2</v>
      </c>
      <c r="Q162" s="46">
        <v>3</v>
      </c>
      <c r="R162" s="46">
        <v>1</v>
      </c>
      <c r="S162" s="48"/>
      <c r="T162" s="46">
        <v>2</v>
      </c>
      <c r="U162" s="46">
        <v>2</v>
      </c>
      <c r="V162" s="46">
        <v>2</v>
      </c>
      <c r="W162" s="46">
        <v>2</v>
      </c>
      <c r="X162" s="46">
        <v>2</v>
      </c>
      <c r="Y162" s="46">
        <v>2</v>
      </c>
      <c r="Z162" s="50">
        <f t="shared" ref="Z162" si="94">SUM(H162:Y163)/17</f>
        <v>2.1176470588235294</v>
      </c>
      <c r="AA162" s="37">
        <v>1</v>
      </c>
      <c r="AB162" s="37">
        <v>1</v>
      </c>
      <c r="AC162" s="37">
        <v>1</v>
      </c>
      <c r="AD162" s="39">
        <f t="shared" si="67"/>
        <v>5.117647058823529</v>
      </c>
    </row>
    <row r="163" spans="1:30" ht="26.25" customHeight="1" thickBot="1">
      <c r="A163" s="58"/>
      <c r="B163" s="3" t="s">
        <v>29</v>
      </c>
      <c r="C163" s="7"/>
      <c r="D163" s="17"/>
      <c r="E163" s="9">
        <f>E162/D162</f>
        <v>0.5</v>
      </c>
      <c r="F163" s="9">
        <f>F162/D162</f>
        <v>0.44</v>
      </c>
      <c r="G163" s="9">
        <f>G162/D162</f>
        <v>0.06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9"/>
      <c r="T163" s="47"/>
      <c r="U163" s="47"/>
      <c r="V163" s="47"/>
      <c r="W163" s="47"/>
      <c r="X163" s="47"/>
      <c r="Y163" s="47"/>
      <c r="Z163" s="51"/>
      <c r="AA163" s="38"/>
      <c r="AB163" s="38"/>
      <c r="AC163" s="38"/>
      <c r="AD163" s="40"/>
    </row>
    <row r="164" spans="1:30" ht="63">
      <c r="A164" s="57" t="s">
        <v>242</v>
      </c>
      <c r="B164" s="1" t="s">
        <v>359</v>
      </c>
      <c r="C164" s="6" t="s">
        <v>243</v>
      </c>
      <c r="D164" s="20">
        <v>29810</v>
      </c>
      <c r="E164" s="20">
        <v>11924</v>
      </c>
      <c r="F164" s="20">
        <v>14905</v>
      </c>
      <c r="G164" s="20">
        <v>2981</v>
      </c>
      <c r="H164" s="46">
        <v>2</v>
      </c>
      <c r="I164" s="46">
        <v>2</v>
      </c>
      <c r="J164" s="46">
        <v>3</v>
      </c>
      <c r="K164" s="46">
        <v>3</v>
      </c>
      <c r="L164" s="46">
        <v>2</v>
      </c>
      <c r="M164" s="46">
        <v>2</v>
      </c>
      <c r="N164" s="46">
        <v>2</v>
      </c>
      <c r="O164" s="46">
        <v>3</v>
      </c>
      <c r="P164" s="46">
        <v>2</v>
      </c>
      <c r="Q164" s="46">
        <v>2</v>
      </c>
      <c r="R164" s="46">
        <v>2</v>
      </c>
      <c r="S164" s="48"/>
      <c r="T164" s="46">
        <v>2</v>
      </c>
      <c r="U164" s="46">
        <v>2</v>
      </c>
      <c r="V164" s="46">
        <v>2</v>
      </c>
      <c r="W164" s="46">
        <v>2</v>
      </c>
      <c r="X164" s="46">
        <v>2</v>
      </c>
      <c r="Y164" s="46">
        <v>2</v>
      </c>
      <c r="Z164" s="50">
        <f t="shared" ref="Z164" si="95">SUM(H164:Y165)/17</f>
        <v>2.1764705882352939</v>
      </c>
      <c r="AA164" s="37">
        <v>1</v>
      </c>
      <c r="AB164" s="37">
        <v>1</v>
      </c>
      <c r="AC164" s="37">
        <v>1</v>
      </c>
      <c r="AD164" s="39">
        <f t="shared" si="67"/>
        <v>5.1764705882352935</v>
      </c>
    </row>
    <row r="165" spans="1:30" ht="46.5" customHeight="1" thickBot="1">
      <c r="A165" s="58"/>
      <c r="B165" s="3" t="s">
        <v>288</v>
      </c>
      <c r="C165" s="7"/>
      <c r="D165" s="17"/>
      <c r="E165" s="9">
        <f>E164/D164</f>
        <v>0.4</v>
      </c>
      <c r="F165" s="9">
        <f>F164/D164</f>
        <v>0.5</v>
      </c>
      <c r="G165" s="9">
        <f>G164/D164</f>
        <v>0.1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9"/>
      <c r="T165" s="47"/>
      <c r="U165" s="47"/>
      <c r="V165" s="47"/>
      <c r="W165" s="47"/>
      <c r="X165" s="47"/>
      <c r="Y165" s="47"/>
      <c r="Z165" s="51"/>
      <c r="AA165" s="38"/>
      <c r="AB165" s="38"/>
      <c r="AC165" s="38"/>
      <c r="AD165" s="40"/>
    </row>
    <row r="166" spans="1:30" ht="36" customHeight="1">
      <c r="A166" s="57" t="s">
        <v>244</v>
      </c>
      <c r="B166" s="1" t="s">
        <v>245</v>
      </c>
      <c r="C166" s="6" t="s">
        <v>247</v>
      </c>
      <c r="D166" s="20">
        <v>678380</v>
      </c>
      <c r="E166" s="20">
        <v>200000</v>
      </c>
      <c r="F166" s="20">
        <v>444461</v>
      </c>
      <c r="G166" s="20">
        <v>33919</v>
      </c>
      <c r="H166" s="46">
        <v>3</v>
      </c>
      <c r="I166" s="46">
        <v>2</v>
      </c>
      <c r="J166" s="46">
        <v>3</v>
      </c>
      <c r="K166" s="46">
        <v>3</v>
      </c>
      <c r="L166" s="46">
        <v>3</v>
      </c>
      <c r="M166" s="46">
        <v>2</v>
      </c>
      <c r="N166" s="46">
        <v>3</v>
      </c>
      <c r="O166" s="46">
        <v>1</v>
      </c>
      <c r="P166" s="46">
        <v>3</v>
      </c>
      <c r="Q166" s="46">
        <v>2</v>
      </c>
      <c r="R166" s="46">
        <v>1</v>
      </c>
      <c r="S166" s="48"/>
      <c r="T166" s="46">
        <v>3</v>
      </c>
      <c r="U166" s="46">
        <v>2</v>
      </c>
      <c r="V166" s="46">
        <v>3</v>
      </c>
      <c r="W166" s="46">
        <v>3</v>
      </c>
      <c r="X166" s="46">
        <v>3</v>
      </c>
      <c r="Y166" s="46">
        <v>3</v>
      </c>
      <c r="Z166" s="50">
        <f t="shared" ref="Z166" si="96">SUM(H166:Y167)/17</f>
        <v>2.5294117647058822</v>
      </c>
      <c r="AA166" s="37">
        <v>1</v>
      </c>
      <c r="AB166" s="37">
        <v>0</v>
      </c>
      <c r="AC166" s="37">
        <v>0</v>
      </c>
      <c r="AD166" s="39">
        <f t="shared" si="67"/>
        <v>3.5294117647058822</v>
      </c>
    </row>
    <row r="167" spans="1:30" ht="26.25" customHeight="1" thickBot="1">
      <c r="A167" s="58"/>
      <c r="B167" s="3" t="s">
        <v>246</v>
      </c>
      <c r="C167" s="7"/>
      <c r="D167" s="17"/>
      <c r="E167" s="9">
        <f>E166/D166</f>
        <v>0.29482001238244054</v>
      </c>
      <c r="F167" s="9">
        <f>F166/D166</f>
        <v>0.65517998761755947</v>
      </c>
      <c r="G167" s="9">
        <f>G166/D166</f>
        <v>0.05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9"/>
      <c r="T167" s="47"/>
      <c r="U167" s="47"/>
      <c r="V167" s="47"/>
      <c r="W167" s="47"/>
      <c r="X167" s="47"/>
      <c r="Y167" s="47"/>
      <c r="Z167" s="51"/>
      <c r="AA167" s="38"/>
      <c r="AB167" s="38"/>
      <c r="AC167" s="38"/>
      <c r="AD167" s="40"/>
    </row>
    <row r="168" spans="1:30" ht="48" customHeight="1">
      <c r="A168" s="57" t="s">
        <v>248</v>
      </c>
      <c r="B168" s="1" t="s">
        <v>197</v>
      </c>
      <c r="C168" s="6" t="s">
        <v>249</v>
      </c>
      <c r="D168" s="10">
        <v>570250</v>
      </c>
      <c r="E168" s="10">
        <v>199783</v>
      </c>
      <c r="F168" s="10" t="s">
        <v>415</v>
      </c>
      <c r="G168" s="10">
        <v>29000</v>
      </c>
      <c r="H168" s="46">
        <v>3</v>
      </c>
      <c r="I168" s="46">
        <v>2</v>
      </c>
      <c r="J168" s="46">
        <v>3</v>
      </c>
      <c r="K168" s="46">
        <v>3</v>
      </c>
      <c r="L168" s="46">
        <v>3</v>
      </c>
      <c r="M168" s="46">
        <v>2</v>
      </c>
      <c r="N168" s="46">
        <v>3</v>
      </c>
      <c r="O168" s="46">
        <v>2</v>
      </c>
      <c r="P168" s="46">
        <v>3</v>
      </c>
      <c r="Q168" s="46">
        <v>2</v>
      </c>
      <c r="R168" s="46">
        <v>3</v>
      </c>
      <c r="S168" s="48"/>
      <c r="T168" s="46">
        <v>3</v>
      </c>
      <c r="U168" s="46">
        <v>3</v>
      </c>
      <c r="V168" s="46">
        <v>3</v>
      </c>
      <c r="W168" s="46">
        <v>3</v>
      </c>
      <c r="X168" s="46">
        <v>3</v>
      </c>
      <c r="Y168" s="46">
        <v>3</v>
      </c>
      <c r="Z168" s="50">
        <f>SUM(H168:Y170)/17</f>
        <v>2.7647058823529411</v>
      </c>
      <c r="AA168" s="37">
        <v>1</v>
      </c>
      <c r="AB168" s="37">
        <v>0</v>
      </c>
      <c r="AC168" s="37">
        <v>0</v>
      </c>
      <c r="AD168" s="39">
        <f>SUM(Z168:AC170)</f>
        <v>3.7647058823529411</v>
      </c>
    </row>
    <row r="169" spans="1:30" ht="48" customHeight="1">
      <c r="A169" s="62"/>
      <c r="B169" s="1"/>
      <c r="C169" s="4"/>
      <c r="D169" s="11"/>
      <c r="E169" s="11"/>
      <c r="F169" s="14" t="s">
        <v>416</v>
      </c>
      <c r="G169" s="11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5"/>
      <c r="T169" s="54"/>
      <c r="U169" s="54"/>
      <c r="V169" s="54"/>
      <c r="W169" s="54"/>
      <c r="X169" s="54"/>
      <c r="Y169" s="54"/>
      <c r="Z169" s="56"/>
      <c r="AA169" s="52"/>
      <c r="AB169" s="52"/>
      <c r="AC169" s="52"/>
      <c r="AD169" s="53"/>
    </row>
    <row r="170" spans="1:30" ht="46.5" customHeight="1" thickBot="1">
      <c r="A170" s="58"/>
      <c r="B170" s="3" t="s">
        <v>198</v>
      </c>
      <c r="C170" s="7"/>
      <c r="D170" s="12"/>
      <c r="E170" s="13">
        <f>E168/D168</f>
        <v>0.35034283209118805</v>
      </c>
      <c r="F170" s="13">
        <f>29.99%+29.89%</f>
        <v>0.5988</v>
      </c>
      <c r="G170" s="13">
        <f>G168/D168</f>
        <v>5.0854888206926789E-2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9"/>
      <c r="T170" s="47"/>
      <c r="U170" s="47"/>
      <c r="V170" s="47"/>
      <c r="W170" s="47"/>
      <c r="X170" s="47"/>
      <c r="Y170" s="47"/>
      <c r="Z170" s="51"/>
      <c r="AA170" s="38"/>
      <c r="AB170" s="38"/>
      <c r="AC170" s="38"/>
      <c r="AD170" s="40"/>
    </row>
    <row r="171" spans="1:30" ht="47.25">
      <c r="A171" s="57" t="s">
        <v>250</v>
      </c>
      <c r="B171" s="1" t="s">
        <v>159</v>
      </c>
      <c r="C171" s="15" t="s">
        <v>251</v>
      </c>
      <c r="D171" s="20">
        <v>373600</v>
      </c>
      <c r="E171" s="20">
        <v>186800</v>
      </c>
      <c r="F171" s="20">
        <v>164384</v>
      </c>
      <c r="G171" s="20">
        <v>22416</v>
      </c>
      <c r="H171" s="46">
        <v>2</v>
      </c>
      <c r="I171" s="46">
        <v>2</v>
      </c>
      <c r="J171" s="46">
        <v>3</v>
      </c>
      <c r="K171" s="46">
        <v>2</v>
      </c>
      <c r="L171" s="46">
        <v>2</v>
      </c>
      <c r="M171" s="46">
        <v>2</v>
      </c>
      <c r="N171" s="46">
        <v>2</v>
      </c>
      <c r="O171" s="46">
        <v>3</v>
      </c>
      <c r="P171" s="46">
        <v>2</v>
      </c>
      <c r="Q171" s="46">
        <v>3</v>
      </c>
      <c r="R171" s="46">
        <v>2</v>
      </c>
      <c r="S171" s="48"/>
      <c r="T171" s="46">
        <v>2</v>
      </c>
      <c r="U171" s="46">
        <v>2</v>
      </c>
      <c r="V171" s="46">
        <v>2</v>
      </c>
      <c r="W171" s="46">
        <v>2</v>
      </c>
      <c r="X171" s="46">
        <v>1</v>
      </c>
      <c r="Y171" s="46">
        <v>2</v>
      </c>
      <c r="Z171" s="50">
        <f>SUM(H171:Y172)/17</f>
        <v>2.1176470588235294</v>
      </c>
      <c r="AA171" s="37">
        <v>1</v>
      </c>
      <c r="AB171" s="37">
        <v>1</v>
      </c>
      <c r="AC171" s="37">
        <v>0</v>
      </c>
      <c r="AD171" s="39">
        <f t="shared" ref="AD171:AD181" si="97">SUM(Z171:AC172)</f>
        <v>4.117647058823529</v>
      </c>
    </row>
    <row r="172" spans="1:30" ht="26.25" customHeight="1" thickBot="1">
      <c r="A172" s="58"/>
      <c r="B172" s="3" t="s">
        <v>160</v>
      </c>
      <c r="C172" s="16"/>
      <c r="D172" s="17"/>
      <c r="E172" s="9">
        <f>E171/D171</f>
        <v>0.5</v>
      </c>
      <c r="F172" s="9">
        <f>F171/D171</f>
        <v>0.44</v>
      </c>
      <c r="G172" s="9">
        <f>G171/D171</f>
        <v>0.06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9"/>
      <c r="T172" s="47"/>
      <c r="U172" s="47"/>
      <c r="V172" s="47"/>
      <c r="W172" s="47"/>
      <c r="X172" s="47"/>
      <c r="Y172" s="47"/>
      <c r="Z172" s="51"/>
      <c r="AA172" s="38"/>
      <c r="AB172" s="38"/>
      <c r="AC172" s="38"/>
      <c r="AD172" s="40"/>
    </row>
    <row r="173" spans="1:30" ht="36" customHeight="1">
      <c r="A173" s="57" t="s">
        <v>252</v>
      </c>
      <c r="B173" s="1" t="s">
        <v>253</v>
      </c>
      <c r="C173" s="15" t="s">
        <v>255</v>
      </c>
      <c r="D173" s="20">
        <v>350000</v>
      </c>
      <c r="E173" s="20">
        <v>175000</v>
      </c>
      <c r="F173" s="20">
        <v>154000</v>
      </c>
      <c r="G173" s="20">
        <v>21000</v>
      </c>
      <c r="H173" s="46">
        <v>2</v>
      </c>
      <c r="I173" s="46">
        <v>3</v>
      </c>
      <c r="J173" s="46">
        <v>1</v>
      </c>
      <c r="K173" s="46">
        <v>2</v>
      </c>
      <c r="L173" s="46">
        <v>2</v>
      </c>
      <c r="M173" s="46">
        <v>3</v>
      </c>
      <c r="N173" s="46">
        <v>2</v>
      </c>
      <c r="O173" s="46">
        <v>1</v>
      </c>
      <c r="P173" s="46">
        <v>2</v>
      </c>
      <c r="Q173" s="46">
        <v>2</v>
      </c>
      <c r="R173" s="46">
        <v>3</v>
      </c>
      <c r="S173" s="48"/>
      <c r="T173" s="46">
        <v>2</v>
      </c>
      <c r="U173" s="46">
        <v>3</v>
      </c>
      <c r="V173" s="46">
        <v>2</v>
      </c>
      <c r="W173" s="46">
        <v>2</v>
      </c>
      <c r="X173" s="46">
        <v>2</v>
      </c>
      <c r="Y173" s="46">
        <v>2</v>
      </c>
      <c r="Z173" s="50">
        <f>SUM(H173:Y174)/17</f>
        <v>2.1176470588235294</v>
      </c>
      <c r="AA173" s="37">
        <v>1</v>
      </c>
      <c r="AB173" s="37">
        <v>1</v>
      </c>
      <c r="AC173" s="37">
        <v>0</v>
      </c>
      <c r="AD173" s="39">
        <f t="shared" si="97"/>
        <v>4.117647058823529</v>
      </c>
    </row>
    <row r="174" spans="1:30" ht="26.25" customHeight="1" thickBot="1">
      <c r="A174" s="58"/>
      <c r="B174" s="3" t="s">
        <v>254</v>
      </c>
      <c r="C174" s="16"/>
      <c r="D174" s="17"/>
      <c r="E174" s="9">
        <f>E173/D173</f>
        <v>0.5</v>
      </c>
      <c r="F174" s="9">
        <f>F173/D173</f>
        <v>0.44</v>
      </c>
      <c r="G174" s="9">
        <f>G173/D173</f>
        <v>0.06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9"/>
      <c r="T174" s="47"/>
      <c r="U174" s="47"/>
      <c r="V174" s="47"/>
      <c r="W174" s="47"/>
      <c r="X174" s="47"/>
      <c r="Y174" s="47"/>
      <c r="Z174" s="51"/>
      <c r="AA174" s="38"/>
      <c r="AB174" s="38"/>
      <c r="AC174" s="38"/>
      <c r="AD174" s="40"/>
    </row>
    <row r="175" spans="1:30" ht="126">
      <c r="A175" s="57" t="s">
        <v>256</v>
      </c>
      <c r="B175" s="1" t="s">
        <v>132</v>
      </c>
      <c r="C175" s="15" t="s">
        <v>257</v>
      </c>
      <c r="D175" s="20">
        <v>400000</v>
      </c>
      <c r="E175" s="20">
        <v>200000</v>
      </c>
      <c r="F175" s="20">
        <v>180000</v>
      </c>
      <c r="G175" s="20">
        <v>20000</v>
      </c>
      <c r="H175" s="46">
        <v>3</v>
      </c>
      <c r="I175" s="46">
        <v>3</v>
      </c>
      <c r="J175" s="46">
        <v>1</v>
      </c>
      <c r="K175" s="46">
        <v>3</v>
      </c>
      <c r="L175" s="46">
        <v>3</v>
      </c>
      <c r="M175" s="46">
        <v>3</v>
      </c>
      <c r="N175" s="46">
        <v>3</v>
      </c>
      <c r="O175" s="46">
        <v>2</v>
      </c>
      <c r="P175" s="46">
        <v>3</v>
      </c>
      <c r="Q175" s="46">
        <v>3</v>
      </c>
      <c r="R175" s="46">
        <v>3</v>
      </c>
      <c r="S175" s="48"/>
      <c r="T175" s="46">
        <v>3</v>
      </c>
      <c r="U175" s="46">
        <v>3</v>
      </c>
      <c r="V175" s="46">
        <v>3</v>
      </c>
      <c r="W175" s="46">
        <v>3</v>
      </c>
      <c r="X175" s="46">
        <v>3</v>
      </c>
      <c r="Y175" s="46">
        <v>3</v>
      </c>
      <c r="Z175" s="50">
        <f>SUM(H175:Y176)/17</f>
        <v>2.8235294117647061</v>
      </c>
      <c r="AA175" s="37">
        <v>1</v>
      </c>
      <c r="AB175" s="37">
        <v>0</v>
      </c>
      <c r="AC175" s="37">
        <v>0</v>
      </c>
      <c r="AD175" s="39">
        <f t="shared" si="97"/>
        <v>3.8235294117647061</v>
      </c>
    </row>
    <row r="176" spans="1:30" ht="26.25" customHeight="1" thickBot="1">
      <c r="A176" s="58"/>
      <c r="B176" s="3" t="s">
        <v>29</v>
      </c>
      <c r="C176" s="16"/>
      <c r="D176" s="17"/>
      <c r="E176" s="9">
        <f>E175/D175</f>
        <v>0.5</v>
      </c>
      <c r="F176" s="9">
        <f>F175/D175</f>
        <v>0.45</v>
      </c>
      <c r="G176" s="9">
        <f>G175/D175</f>
        <v>0.05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9"/>
      <c r="T176" s="47"/>
      <c r="U176" s="47"/>
      <c r="V176" s="47"/>
      <c r="W176" s="47"/>
      <c r="X176" s="47"/>
      <c r="Y176" s="47"/>
      <c r="Z176" s="51"/>
      <c r="AA176" s="38"/>
      <c r="AB176" s="38"/>
      <c r="AC176" s="38"/>
      <c r="AD176" s="40"/>
    </row>
    <row r="177" spans="1:30" ht="31.5">
      <c r="A177" s="57" t="s">
        <v>258</v>
      </c>
      <c r="B177" s="1" t="s">
        <v>132</v>
      </c>
      <c r="C177" s="15" t="s">
        <v>259</v>
      </c>
      <c r="D177" s="20">
        <v>330000</v>
      </c>
      <c r="E177" s="20">
        <v>165000</v>
      </c>
      <c r="F177" s="20">
        <v>145200</v>
      </c>
      <c r="G177" s="20">
        <v>19800</v>
      </c>
      <c r="H177" s="46">
        <v>3</v>
      </c>
      <c r="I177" s="46">
        <v>2</v>
      </c>
      <c r="J177" s="46">
        <v>1</v>
      </c>
      <c r="K177" s="46">
        <v>3</v>
      </c>
      <c r="L177" s="46">
        <v>2</v>
      </c>
      <c r="M177" s="46">
        <v>3</v>
      </c>
      <c r="N177" s="46">
        <v>2</v>
      </c>
      <c r="O177" s="46">
        <v>2</v>
      </c>
      <c r="P177" s="46">
        <v>2</v>
      </c>
      <c r="Q177" s="46">
        <v>2</v>
      </c>
      <c r="R177" s="46">
        <v>2</v>
      </c>
      <c r="S177" s="48"/>
      <c r="T177" s="46">
        <v>2</v>
      </c>
      <c r="U177" s="46">
        <v>2</v>
      </c>
      <c r="V177" s="46">
        <v>2</v>
      </c>
      <c r="W177" s="46">
        <v>2</v>
      </c>
      <c r="X177" s="46">
        <v>2</v>
      </c>
      <c r="Y177" s="46">
        <v>2</v>
      </c>
      <c r="Z177" s="50">
        <f t="shared" ref="Z177" si="98">SUM(H177:Y178)/17</f>
        <v>2.1176470588235294</v>
      </c>
      <c r="AA177" s="37">
        <v>1</v>
      </c>
      <c r="AB177" s="37">
        <v>1</v>
      </c>
      <c r="AC177" s="37">
        <v>0</v>
      </c>
      <c r="AD177" s="39">
        <f t="shared" si="97"/>
        <v>4.117647058823529</v>
      </c>
    </row>
    <row r="178" spans="1:30" ht="26.25" customHeight="1" thickBot="1">
      <c r="A178" s="58"/>
      <c r="B178" s="3" t="s">
        <v>133</v>
      </c>
      <c r="C178" s="16"/>
      <c r="D178" s="17"/>
      <c r="E178" s="9">
        <f>E177/D177</f>
        <v>0.5</v>
      </c>
      <c r="F178" s="9">
        <f>F177/D177</f>
        <v>0.44</v>
      </c>
      <c r="G178" s="9">
        <f>G177/D177</f>
        <v>0.06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9"/>
      <c r="T178" s="47"/>
      <c r="U178" s="47"/>
      <c r="V178" s="47"/>
      <c r="W178" s="47"/>
      <c r="X178" s="47"/>
      <c r="Y178" s="47"/>
      <c r="Z178" s="51"/>
      <c r="AA178" s="38"/>
      <c r="AB178" s="38"/>
      <c r="AC178" s="38"/>
      <c r="AD178" s="40"/>
    </row>
    <row r="179" spans="1:30" ht="47.25">
      <c r="A179" s="57" t="s">
        <v>260</v>
      </c>
      <c r="B179" s="1" t="s">
        <v>155</v>
      </c>
      <c r="C179" s="15" t="s">
        <v>262</v>
      </c>
      <c r="D179" s="20">
        <v>300000</v>
      </c>
      <c r="E179" s="20">
        <v>150000</v>
      </c>
      <c r="F179" s="20">
        <v>132000</v>
      </c>
      <c r="G179" s="20">
        <v>18000</v>
      </c>
      <c r="H179" s="46">
        <v>2</v>
      </c>
      <c r="I179" s="46">
        <v>2</v>
      </c>
      <c r="J179" s="46">
        <v>1</v>
      </c>
      <c r="K179" s="46">
        <v>2</v>
      </c>
      <c r="L179" s="46">
        <v>2</v>
      </c>
      <c r="M179" s="46">
        <v>2</v>
      </c>
      <c r="N179" s="46">
        <v>2</v>
      </c>
      <c r="O179" s="46">
        <v>3</v>
      </c>
      <c r="P179" s="46">
        <v>2</v>
      </c>
      <c r="Q179" s="46">
        <v>3</v>
      </c>
      <c r="R179" s="46">
        <v>1</v>
      </c>
      <c r="S179" s="48"/>
      <c r="T179" s="46">
        <v>2</v>
      </c>
      <c r="U179" s="46">
        <v>2</v>
      </c>
      <c r="V179" s="46">
        <v>2</v>
      </c>
      <c r="W179" s="46">
        <v>2</v>
      </c>
      <c r="X179" s="46">
        <v>2</v>
      </c>
      <c r="Y179" s="46">
        <v>2</v>
      </c>
      <c r="Z179" s="50">
        <f t="shared" ref="Z179" si="99">SUM(H179:Y180)/17</f>
        <v>2</v>
      </c>
      <c r="AA179" s="37">
        <v>1</v>
      </c>
      <c r="AB179" s="37">
        <v>1</v>
      </c>
      <c r="AC179" s="37">
        <v>0</v>
      </c>
      <c r="AD179" s="39">
        <f t="shared" si="97"/>
        <v>4</v>
      </c>
    </row>
    <row r="180" spans="1:30" ht="26.25" customHeight="1" thickBot="1">
      <c r="A180" s="58"/>
      <c r="B180" s="3" t="s">
        <v>261</v>
      </c>
      <c r="C180" s="16"/>
      <c r="D180" s="17"/>
      <c r="E180" s="9">
        <f>E179/D179</f>
        <v>0.5</v>
      </c>
      <c r="F180" s="9">
        <f>F179/D179</f>
        <v>0.44</v>
      </c>
      <c r="G180" s="9">
        <f>G179/D179</f>
        <v>0.06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9"/>
      <c r="T180" s="47"/>
      <c r="U180" s="47"/>
      <c r="V180" s="47"/>
      <c r="W180" s="47"/>
      <c r="X180" s="47"/>
      <c r="Y180" s="47"/>
      <c r="Z180" s="51"/>
      <c r="AA180" s="38"/>
      <c r="AB180" s="38"/>
      <c r="AC180" s="38"/>
      <c r="AD180" s="40"/>
    </row>
    <row r="181" spans="1:30" ht="78.75">
      <c r="A181" s="57" t="s">
        <v>263</v>
      </c>
      <c r="B181" s="1" t="s">
        <v>136</v>
      </c>
      <c r="C181" s="15" t="s">
        <v>264</v>
      </c>
      <c r="D181" s="20">
        <v>300000</v>
      </c>
      <c r="E181" s="20">
        <v>150000</v>
      </c>
      <c r="F181" s="20">
        <v>132000</v>
      </c>
      <c r="G181" s="20">
        <v>18000</v>
      </c>
      <c r="H181" s="46">
        <v>2</v>
      </c>
      <c r="I181" s="46">
        <v>2</v>
      </c>
      <c r="J181" s="46">
        <v>1</v>
      </c>
      <c r="K181" s="46">
        <v>2</v>
      </c>
      <c r="L181" s="46">
        <v>2</v>
      </c>
      <c r="M181" s="46">
        <v>2</v>
      </c>
      <c r="N181" s="46">
        <v>2</v>
      </c>
      <c r="O181" s="46">
        <v>3</v>
      </c>
      <c r="P181" s="46">
        <v>2</v>
      </c>
      <c r="Q181" s="46">
        <v>3</v>
      </c>
      <c r="R181" s="46">
        <v>1</v>
      </c>
      <c r="S181" s="48"/>
      <c r="T181" s="46">
        <v>2</v>
      </c>
      <c r="U181" s="46">
        <v>2</v>
      </c>
      <c r="V181" s="46">
        <v>2</v>
      </c>
      <c r="W181" s="46">
        <v>2</v>
      </c>
      <c r="X181" s="46">
        <v>2</v>
      </c>
      <c r="Y181" s="46">
        <v>2</v>
      </c>
      <c r="Z181" s="50">
        <f t="shared" ref="Z181" si="100">SUM(H181:Y182)/17</f>
        <v>2</v>
      </c>
      <c r="AA181" s="37">
        <v>1</v>
      </c>
      <c r="AB181" s="37">
        <v>1</v>
      </c>
      <c r="AC181" s="37">
        <v>0</v>
      </c>
      <c r="AD181" s="39">
        <f t="shared" si="97"/>
        <v>4</v>
      </c>
    </row>
    <row r="182" spans="1:30" ht="26.25" customHeight="1" thickBot="1">
      <c r="A182" s="58"/>
      <c r="B182" s="3" t="s">
        <v>29</v>
      </c>
      <c r="C182" s="16"/>
      <c r="D182" s="17"/>
      <c r="E182" s="9">
        <f>E181/D181</f>
        <v>0.5</v>
      </c>
      <c r="F182" s="9">
        <f>F181/D181</f>
        <v>0.44</v>
      </c>
      <c r="G182" s="9">
        <f>G181/D181</f>
        <v>0.06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9"/>
      <c r="T182" s="47"/>
      <c r="U182" s="47"/>
      <c r="V182" s="47"/>
      <c r="W182" s="47"/>
      <c r="X182" s="47"/>
      <c r="Y182" s="47"/>
      <c r="Z182" s="51"/>
      <c r="AA182" s="38"/>
      <c r="AB182" s="38"/>
      <c r="AC182" s="38"/>
      <c r="AD182" s="40"/>
    </row>
    <row r="183" spans="1:30" ht="69" customHeight="1">
      <c r="A183" s="57" t="s">
        <v>265</v>
      </c>
      <c r="B183" s="18" t="s">
        <v>197</v>
      </c>
      <c r="C183" s="6" t="s">
        <v>266</v>
      </c>
      <c r="D183" s="10">
        <v>350000</v>
      </c>
      <c r="E183" s="10">
        <v>175000</v>
      </c>
      <c r="F183" s="10" t="s">
        <v>417</v>
      </c>
      <c r="G183" s="10">
        <v>18000</v>
      </c>
      <c r="H183" s="46">
        <v>3</v>
      </c>
      <c r="I183" s="46">
        <v>2</v>
      </c>
      <c r="J183" s="46">
        <v>3</v>
      </c>
      <c r="K183" s="46">
        <v>3</v>
      </c>
      <c r="L183" s="46">
        <v>3</v>
      </c>
      <c r="M183" s="46">
        <v>2</v>
      </c>
      <c r="N183" s="46">
        <v>3</v>
      </c>
      <c r="O183" s="46">
        <v>2</v>
      </c>
      <c r="P183" s="46">
        <v>3</v>
      </c>
      <c r="Q183" s="46">
        <v>2</v>
      </c>
      <c r="R183" s="46">
        <v>2</v>
      </c>
      <c r="S183" s="48"/>
      <c r="T183" s="46">
        <v>3</v>
      </c>
      <c r="U183" s="46">
        <v>3</v>
      </c>
      <c r="V183" s="46">
        <v>3</v>
      </c>
      <c r="W183" s="46">
        <v>3</v>
      </c>
      <c r="X183" s="46">
        <v>2</v>
      </c>
      <c r="Y183" s="46">
        <v>3</v>
      </c>
      <c r="Z183" s="50">
        <f>SUM(H183:Y185)/17</f>
        <v>2.6470588235294117</v>
      </c>
      <c r="AA183" s="37">
        <v>1</v>
      </c>
      <c r="AB183" s="37">
        <v>0</v>
      </c>
      <c r="AC183" s="37">
        <v>0</v>
      </c>
      <c r="AD183" s="39">
        <f>SUM(Z183:AC185)</f>
        <v>3.6470588235294117</v>
      </c>
    </row>
    <row r="184" spans="1:30" ht="45">
      <c r="A184" s="62"/>
      <c r="B184" s="19"/>
      <c r="C184" s="5"/>
      <c r="D184" s="11"/>
      <c r="E184" s="11"/>
      <c r="F184" s="14" t="s">
        <v>418</v>
      </c>
      <c r="G184" s="11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5"/>
      <c r="T184" s="54"/>
      <c r="U184" s="54"/>
      <c r="V184" s="54"/>
      <c r="W184" s="54"/>
      <c r="X184" s="54"/>
      <c r="Y184" s="54"/>
      <c r="Z184" s="56"/>
      <c r="AA184" s="52"/>
      <c r="AB184" s="52"/>
      <c r="AC184" s="52"/>
      <c r="AD184" s="53"/>
    </row>
    <row r="185" spans="1:30" ht="33" customHeight="1" thickBot="1">
      <c r="A185" s="58"/>
      <c r="B185" s="2" t="s">
        <v>198</v>
      </c>
      <c r="C185" s="7"/>
      <c r="D185" s="12"/>
      <c r="E185" s="13">
        <f>E183/D183</f>
        <v>0.5</v>
      </c>
      <c r="F185" s="13">
        <f>25.71%+19.14%</f>
        <v>0.44850000000000001</v>
      </c>
      <c r="G185" s="13">
        <f>G183/D183</f>
        <v>5.1428571428571428E-2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9"/>
      <c r="T185" s="47"/>
      <c r="U185" s="47"/>
      <c r="V185" s="47"/>
      <c r="W185" s="47"/>
      <c r="X185" s="47"/>
      <c r="Y185" s="47"/>
      <c r="Z185" s="51"/>
      <c r="AA185" s="38"/>
      <c r="AB185" s="38"/>
      <c r="AC185" s="38"/>
      <c r="AD185" s="40"/>
    </row>
    <row r="186" spans="1:30" ht="47.25">
      <c r="A186" s="57" t="s">
        <v>267</v>
      </c>
      <c r="B186" s="1" t="s">
        <v>163</v>
      </c>
      <c r="C186" s="15" t="s">
        <v>268</v>
      </c>
      <c r="D186" s="20">
        <v>356610</v>
      </c>
      <c r="E186" s="20">
        <v>169390</v>
      </c>
      <c r="F186" s="20">
        <v>169390</v>
      </c>
      <c r="G186" s="20">
        <v>17830</v>
      </c>
      <c r="H186" s="46">
        <v>2</v>
      </c>
      <c r="I186" s="46">
        <v>2</v>
      </c>
      <c r="J186" s="46">
        <v>2</v>
      </c>
      <c r="K186" s="46">
        <v>3</v>
      </c>
      <c r="L186" s="46">
        <v>2</v>
      </c>
      <c r="M186" s="46">
        <v>2</v>
      </c>
      <c r="N186" s="46">
        <v>2</v>
      </c>
      <c r="O186" s="46">
        <v>3</v>
      </c>
      <c r="P186" s="46">
        <v>2</v>
      </c>
      <c r="Q186" s="46">
        <v>1</v>
      </c>
      <c r="R186" s="46">
        <v>2</v>
      </c>
      <c r="S186" s="48"/>
      <c r="T186" s="46">
        <v>2</v>
      </c>
      <c r="U186" s="46">
        <v>2</v>
      </c>
      <c r="V186" s="46">
        <v>2</v>
      </c>
      <c r="W186" s="46">
        <v>2</v>
      </c>
      <c r="X186" s="46">
        <v>3</v>
      </c>
      <c r="Y186" s="46">
        <v>2</v>
      </c>
      <c r="Z186" s="50">
        <f>SUM(H186:Y187)/17</f>
        <v>2.1176470588235294</v>
      </c>
      <c r="AA186" s="37">
        <v>1</v>
      </c>
      <c r="AB186" s="37">
        <v>0</v>
      </c>
      <c r="AC186" s="37">
        <v>1</v>
      </c>
      <c r="AD186" s="39">
        <f t="shared" ref="AD186:AD202" si="101">SUM(Z186:AC187)</f>
        <v>4.117647058823529</v>
      </c>
    </row>
    <row r="187" spans="1:30" ht="26.25" customHeight="1" thickBot="1">
      <c r="A187" s="58"/>
      <c r="B187" s="3" t="s">
        <v>29</v>
      </c>
      <c r="C187" s="16"/>
      <c r="D187" s="17"/>
      <c r="E187" s="9">
        <f>E186/D186</f>
        <v>0.47500070104596059</v>
      </c>
      <c r="F187" s="9">
        <f>F186/D186</f>
        <v>0.47500070104596059</v>
      </c>
      <c r="G187" s="9">
        <f>G186/D186</f>
        <v>4.9998597908078854E-2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9"/>
      <c r="T187" s="47"/>
      <c r="U187" s="47"/>
      <c r="V187" s="47"/>
      <c r="W187" s="47"/>
      <c r="X187" s="47"/>
      <c r="Y187" s="47"/>
      <c r="Z187" s="51"/>
      <c r="AA187" s="38"/>
      <c r="AB187" s="38"/>
      <c r="AC187" s="38"/>
      <c r="AD187" s="40"/>
    </row>
    <row r="188" spans="1:30" ht="63">
      <c r="A188" s="57" t="s">
        <v>269</v>
      </c>
      <c r="B188" s="1" t="s">
        <v>136</v>
      </c>
      <c r="C188" s="15" t="s">
        <v>270</v>
      </c>
      <c r="D188" s="20">
        <v>270000</v>
      </c>
      <c r="E188" s="20">
        <v>135000</v>
      </c>
      <c r="F188" s="20">
        <v>118800</v>
      </c>
      <c r="G188" s="20">
        <v>16200</v>
      </c>
      <c r="H188" s="46">
        <v>2</v>
      </c>
      <c r="I188" s="46">
        <v>2</v>
      </c>
      <c r="J188" s="46">
        <v>1</v>
      </c>
      <c r="K188" s="46">
        <v>3</v>
      </c>
      <c r="L188" s="46">
        <v>2</v>
      </c>
      <c r="M188" s="46">
        <v>3</v>
      </c>
      <c r="N188" s="46">
        <v>2</v>
      </c>
      <c r="O188" s="46">
        <v>3</v>
      </c>
      <c r="P188" s="46">
        <v>2</v>
      </c>
      <c r="Q188" s="46">
        <v>3</v>
      </c>
      <c r="R188" s="46">
        <v>1</v>
      </c>
      <c r="S188" s="48"/>
      <c r="T188" s="46">
        <v>2</v>
      </c>
      <c r="U188" s="46">
        <v>3</v>
      </c>
      <c r="V188" s="46">
        <v>2</v>
      </c>
      <c r="W188" s="46">
        <v>2</v>
      </c>
      <c r="X188" s="46">
        <v>2</v>
      </c>
      <c r="Y188" s="46">
        <v>2</v>
      </c>
      <c r="Z188" s="50">
        <f t="shared" ref="Z188" si="102">SUM(H188:Y189)/17</f>
        <v>2.1764705882352939</v>
      </c>
      <c r="AA188" s="37">
        <v>1</v>
      </c>
      <c r="AB188" s="37">
        <v>1</v>
      </c>
      <c r="AC188" s="37">
        <v>0</v>
      </c>
      <c r="AD188" s="39">
        <f t="shared" si="101"/>
        <v>4.1764705882352935</v>
      </c>
    </row>
    <row r="189" spans="1:30" ht="26.25" customHeight="1" thickBot="1">
      <c r="A189" s="58"/>
      <c r="B189" s="3" t="s">
        <v>29</v>
      </c>
      <c r="C189" s="16"/>
      <c r="D189" s="17"/>
      <c r="E189" s="9">
        <f>E188/D188</f>
        <v>0.5</v>
      </c>
      <c r="F189" s="9">
        <f>F188/D188</f>
        <v>0.44</v>
      </c>
      <c r="G189" s="9">
        <f>G188/D188</f>
        <v>0.06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9"/>
      <c r="T189" s="47"/>
      <c r="U189" s="47"/>
      <c r="V189" s="47"/>
      <c r="W189" s="47"/>
      <c r="X189" s="47"/>
      <c r="Y189" s="47"/>
      <c r="Z189" s="51"/>
      <c r="AA189" s="38"/>
      <c r="AB189" s="38"/>
      <c r="AC189" s="38"/>
      <c r="AD189" s="40"/>
    </row>
    <row r="190" spans="1:30" ht="47.25">
      <c r="A190" s="57" t="s">
        <v>271</v>
      </c>
      <c r="B190" s="1" t="s">
        <v>272</v>
      </c>
      <c r="C190" s="15" t="s">
        <v>273</v>
      </c>
      <c r="D190" s="20">
        <v>307465</v>
      </c>
      <c r="E190" s="20">
        <v>153732</v>
      </c>
      <c r="F190" s="20">
        <v>138360</v>
      </c>
      <c r="G190" s="20">
        <v>15373</v>
      </c>
      <c r="H190" s="46">
        <v>2</v>
      </c>
      <c r="I190" s="46">
        <v>2</v>
      </c>
      <c r="J190" s="46">
        <v>3</v>
      </c>
      <c r="K190" s="46">
        <v>3</v>
      </c>
      <c r="L190" s="46">
        <v>2</v>
      </c>
      <c r="M190" s="46">
        <v>2</v>
      </c>
      <c r="N190" s="46">
        <v>2</v>
      </c>
      <c r="O190" s="46">
        <v>1</v>
      </c>
      <c r="P190" s="46">
        <v>2</v>
      </c>
      <c r="Q190" s="46">
        <v>2</v>
      </c>
      <c r="R190" s="46">
        <v>1</v>
      </c>
      <c r="S190" s="48"/>
      <c r="T190" s="46">
        <v>2</v>
      </c>
      <c r="U190" s="46">
        <v>2</v>
      </c>
      <c r="V190" s="46">
        <v>2</v>
      </c>
      <c r="W190" s="46">
        <v>2</v>
      </c>
      <c r="X190" s="46">
        <v>3</v>
      </c>
      <c r="Y190" s="46">
        <v>2</v>
      </c>
      <c r="Z190" s="50">
        <f t="shared" ref="Z190" si="103">SUM(H190:Y191)/17</f>
        <v>2.0588235294117645</v>
      </c>
      <c r="AA190" s="37">
        <v>1</v>
      </c>
      <c r="AB190" s="37">
        <v>0</v>
      </c>
      <c r="AC190" s="37">
        <v>1</v>
      </c>
      <c r="AD190" s="39">
        <f t="shared" si="101"/>
        <v>4.0588235294117645</v>
      </c>
    </row>
    <row r="191" spans="1:30" ht="16.5" customHeight="1" thickBot="1">
      <c r="A191" s="58"/>
      <c r="B191" s="3" t="s">
        <v>29</v>
      </c>
      <c r="C191" s="16"/>
      <c r="D191" s="17"/>
      <c r="E191" s="9">
        <f>E190/D190</f>
        <v>0.49999837379864376</v>
      </c>
      <c r="F191" s="9">
        <f>F190/D190</f>
        <v>0.45000243930203437</v>
      </c>
      <c r="G191" s="9">
        <f>G190/D190</f>
        <v>4.9999186899321875E-2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9"/>
      <c r="T191" s="47"/>
      <c r="U191" s="47"/>
      <c r="V191" s="47"/>
      <c r="W191" s="47"/>
      <c r="X191" s="47"/>
      <c r="Y191" s="47"/>
      <c r="Z191" s="51"/>
      <c r="AA191" s="38"/>
      <c r="AB191" s="38"/>
      <c r="AC191" s="38"/>
      <c r="AD191" s="40"/>
    </row>
    <row r="192" spans="1:30" ht="31.5">
      <c r="A192" s="57" t="s">
        <v>274</v>
      </c>
      <c r="B192" s="1" t="s">
        <v>275</v>
      </c>
      <c r="C192" s="15" t="s">
        <v>277</v>
      </c>
      <c r="D192" s="20">
        <v>185000</v>
      </c>
      <c r="E192" s="20">
        <v>90000</v>
      </c>
      <c r="F192" s="20">
        <v>80000</v>
      </c>
      <c r="G192" s="20">
        <v>15000</v>
      </c>
      <c r="H192" s="46">
        <v>2</v>
      </c>
      <c r="I192" s="46">
        <v>3</v>
      </c>
      <c r="J192" s="46">
        <v>1</v>
      </c>
      <c r="K192" s="46">
        <v>3</v>
      </c>
      <c r="L192" s="46">
        <v>2</v>
      </c>
      <c r="M192" s="46">
        <v>2</v>
      </c>
      <c r="N192" s="46">
        <v>2</v>
      </c>
      <c r="O192" s="46">
        <v>1</v>
      </c>
      <c r="P192" s="46">
        <v>2</v>
      </c>
      <c r="Q192" s="46">
        <v>2</v>
      </c>
      <c r="R192" s="46">
        <v>1</v>
      </c>
      <c r="S192" s="48"/>
      <c r="T192" s="46">
        <v>2</v>
      </c>
      <c r="U192" s="46">
        <v>2</v>
      </c>
      <c r="V192" s="46">
        <v>2</v>
      </c>
      <c r="W192" s="46">
        <v>2</v>
      </c>
      <c r="X192" s="46">
        <v>3</v>
      </c>
      <c r="Y192" s="46">
        <v>2</v>
      </c>
      <c r="Z192" s="50">
        <f t="shared" ref="Z192" si="104">SUM(H192:Y193)/17</f>
        <v>2</v>
      </c>
      <c r="AA192" s="37">
        <v>1</v>
      </c>
      <c r="AB192" s="37">
        <v>1</v>
      </c>
      <c r="AC192" s="37">
        <v>0</v>
      </c>
      <c r="AD192" s="39">
        <f t="shared" si="101"/>
        <v>4</v>
      </c>
    </row>
    <row r="193" spans="1:30" ht="26.25" customHeight="1" thickBot="1">
      <c r="A193" s="58"/>
      <c r="B193" s="3" t="s">
        <v>276</v>
      </c>
      <c r="C193" s="16"/>
      <c r="D193" s="17"/>
      <c r="E193" s="9">
        <f>E192/D192</f>
        <v>0.48648648648648651</v>
      </c>
      <c r="F193" s="9">
        <f>F192/D192</f>
        <v>0.43243243243243246</v>
      </c>
      <c r="G193" s="9">
        <f>G192/D192</f>
        <v>8.1081081081081086E-2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9"/>
      <c r="T193" s="47"/>
      <c r="U193" s="47"/>
      <c r="V193" s="47"/>
      <c r="W193" s="47"/>
      <c r="X193" s="47"/>
      <c r="Y193" s="47"/>
      <c r="Z193" s="51"/>
      <c r="AA193" s="38"/>
      <c r="AB193" s="38"/>
      <c r="AC193" s="38"/>
      <c r="AD193" s="40"/>
    </row>
    <row r="194" spans="1:30" ht="31.5">
      <c r="A194" s="57" t="s">
        <v>278</v>
      </c>
      <c r="B194" s="1" t="s">
        <v>159</v>
      </c>
      <c r="C194" s="15" t="s">
        <v>279</v>
      </c>
      <c r="D194" s="20">
        <v>250000</v>
      </c>
      <c r="E194" s="20">
        <v>125000</v>
      </c>
      <c r="F194" s="20">
        <v>110000</v>
      </c>
      <c r="G194" s="20">
        <v>15000</v>
      </c>
      <c r="H194" s="46">
        <v>3</v>
      </c>
      <c r="I194" s="46">
        <v>3</v>
      </c>
      <c r="J194" s="46">
        <v>3</v>
      </c>
      <c r="K194" s="46">
        <v>3</v>
      </c>
      <c r="L194" s="46">
        <v>3</v>
      </c>
      <c r="M194" s="46">
        <v>3</v>
      </c>
      <c r="N194" s="46">
        <v>3</v>
      </c>
      <c r="O194" s="46">
        <v>2</v>
      </c>
      <c r="P194" s="46">
        <v>3</v>
      </c>
      <c r="Q194" s="46">
        <v>3</v>
      </c>
      <c r="R194" s="46">
        <v>3</v>
      </c>
      <c r="S194" s="48"/>
      <c r="T194" s="46">
        <v>3</v>
      </c>
      <c r="U194" s="46">
        <v>3</v>
      </c>
      <c r="V194" s="46">
        <v>3</v>
      </c>
      <c r="W194" s="46">
        <v>3</v>
      </c>
      <c r="X194" s="46">
        <v>3</v>
      </c>
      <c r="Y194" s="46">
        <v>3</v>
      </c>
      <c r="Z194" s="50">
        <f t="shared" ref="Z194" si="105">SUM(H194:Y195)/17</f>
        <v>2.9411764705882355</v>
      </c>
      <c r="AA194" s="37">
        <v>0</v>
      </c>
      <c r="AB194" s="37">
        <v>1</v>
      </c>
      <c r="AC194" s="37">
        <v>0</v>
      </c>
      <c r="AD194" s="39">
        <f t="shared" si="101"/>
        <v>3.9411764705882355</v>
      </c>
    </row>
    <row r="195" spans="1:30" ht="30.75" thickBot="1">
      <c r="A195" s="58"/>
      <c r="B195" s="3" t="s">
        <v>160</v>
      </c>
      <c r="C195" s="16"/>
      <c r="D195" s="17"/>
      <c r="E195" s="9">
        <f>E194/D194</f>
        <v>0.5</v>
      </c>
      <c r="F195" s="9">
        <f>F194/D194</f>
        <v>0.44</v>
      </c>
      <c r="G195" s="9">
        <f>G194/D194</f>
        <v>0.06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9"/>
      <c r="T195" s="47"/>
      <c r="U195" s="47"/>
      <c r="V195" s="47"/>
      <c r="W195" s="47"/>
      <c r="X195" s="47"/>
      <c r="Y195" s="47"/>
      <c r="Z195" s="51"/>
      <c r="AA195" s="38"/>
      <c r="AB195" s="38"/>
      <c r="AC195" s="38"/>
      <c r="AD195" s="40"/>
    </row>
    <row r="196" spans="1:30" ht="78.75">
      <c r="A196" s="57" t="s">
        <v>280</v>
      </c>
      <c r="B196" s="1" t="s">
        <v>281</v>
      </c>
      <c r="C196" s="15" t="s">
        <v>282</v>
      </c>
      <c r="D196" s="20">
        <v>244815.5</v>
      </c>
      <c r="E196" s="20">
        <v>107718.82</v>
      </c>
      <c r="F196" s="20">
        <v>122407.75</v>
      </c>
      <c r="G196" s="20">
        <v>14688.93</v>
      </c>
      <c r="H196" s="46">
        <v>3</v>
      </c>
      <c r="I196" s="46">
        <v>2</v>
      </c>
      <c r="J196" s="46">
        <v>1</v>
      </c>
      <c r="K196" s="46">
        <v>3</v>
      </c>
      <c r="L196" s="46">
        <v>3</v>
      </c>
      <c r="M196" s="46">
        <v>3</v>
      </c>
      <c r="N196" s="46">
        <v>3</v>
      </c>
      <c r="O196" s="46">
        <v>1</v>
      </c>
      <c r="P196" s="46">
        <v>3</v>
      </c>
      <c r="Q196" s="46">
        <v>1</v>
      </c>
      <c r="R196" s="46">
        <v>3</v>
      </c>
      <c r="S196" s="48"/>
      <c r="T196" s="46">
        <v>3</v>
      </c>
      <c r="U196" s="46">
        <v>2</v>
      </c>
      <c r="V196" s="46">
        <v>3</v>
      </c>
      <c r="W196" s="46">
        <v>3</v>
      </c>
      <c r="X196" s="46">
        <v>3</v>
      </c>
      <c r="Y196" s="46">
        <v>3</v>
      </c>
      <c r="Z196" s="50">
        <f t="shared" ref="Z196" si="106">SUM(H196:Y197)/17</f>
        <v>2.5294117647058822</v>
      </c>
      <c r="AA196" s="37">
        <v>0</v>
      </c>
      <c r="AB196" s="37">
        <v>1</v>
      </c>
      <c r="AC196" s="37">
        <v>0</v>
      </c>
      <c r="AD196" s="39">
        <f t="shared" si="101"/>
        <v>3.5294117647058822</v>
      </c>
    </row>
    <row r="197" spans="1:30" ht="16.5" customHeight="1" thickBot="1">
      <c r="A197" s="58"/>
      <c r="B197" s="3" t="s">
        <v>140</v>
      </c>
      <c r="C197" s="16"/>
      <c r="D197" s="17"/>
      <c r="E197" s="9">
        <f>E196/D196</f>
        <v>0.44</v>
      </c>
      <c r="F197" s="9">
        <f>F196/D196</f>
        <v>0.5</v>
      </c>
      <c r="G197" s="9">
        <f>G196/D196</f>
        <v>0.06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9"/>
      <c r="T197" s="47"/>
      <c r="U197" s="47"/>
      <c r="V197" s="47"/>
      <c r="W197" s="47"/>
      <c r="X197" s="47"/>
      <c r="Y197" s="47"/>
      <c r="Z197" s="51"/>
      <c r="AA197" s="38"/>
      <c r="AB197" s="38"/>
      <c r="AC197" s="38"/>
      <c r="AD197" s="40"/>
    </row>
    <row r="198" spans="1:30" ht="63">
      <c r="A198" s="57" t="s">
        <v>283</v>
      </c>
      <c r="B198" s="1" t="s">
        <v>159</v>
      </c>
      <c r="C198" s="15" t="s">
        <v>285</v>
      </c>
      <c r="D198" s="20">
        <v>244500</v>
      </c>
      <c r="E198" s="20">
        <v>122250</v>
      </c>
      <c r="F198" s="20">
        <v>107580</v>
      </c>
      <c r="G198" s="20">
        <v>14670</v>
      </c>
      <c r="H198" s="46">
        <v>2</v>
      </c>
      <c r="I198" s="46">
        <v>2</v>
      </c>
      <c r="J198" s="46">
        <v>3</v>
      </c>
      <c r="K198" s="46">
        <v>2</v>
      </c>
      <c r="L198" s="46">
        <v>2</v>
      </c>
      <c r="M198" s="46">
        <v>3</v>
      </c>
      <c r="N198" s="46">
        <v>2</v>
      </c>
      <c r="O198" s="46">
        <v>3</v>
      </c>
      <c r="P198" s="46">
        <v>2</v>
      </c>
      <c r="Q198" s="46">
        <v>3</v>
      </c>
      <c r="R198" s="46">
        <v>3</v>
      </c>
      <c r="S198" s="48"/>
      <c r="T198" s="46">
        <v>2</v>
      </c>
      <c r="U198" s="46">
        <v>2</v>
      </c>
      <c r="V198" s="46">
        <v>2</v>
      </c>
      <c r="W198" s="46">
        <v>2</v>
      </c>
      <c r="X198" s="46">
        <v>2</v>
      </c>
      <c r="Y198" s="46">
        <v>2</v>
      </c>
      <c r="Z198" s="50">
        <f t="shared" ref="Z198" si="107">SUM(H198:Y199)/17</f>
        <v>2.2941176470588234</v>
      </c>
      <c r="AA198" s="37">
        <v>1</v>
      </c>
      <c r="AB198" s="37">
        <v>1</v>
      </c>
      <c r="AC198" s="37">
        <v>0</v>
      </c>
      <c r="AD198" s="39">
        <f t="shared" si="101"/>
        <v>4.2941176470588234</v>
      </c>
    </row>
    <row r="199" spans="1:30" ht="45.75" thickBot="1">
      <c r="A199" s="58"/>
      <c r="B199" s="3" t="s">
        <v>284</v>
      </c>
      <c r="C199" s="16"/>
      <c r="D199" s="17"/>
      <c r="E199" s="9">
        <f>E198/D198</f>
        <v>0.5</v>
      </c>
      <c r="F199" s="9">
        <f>F198/D198</f>
        <v>0.44</v>
      </c>
      <c r="G199" s="9">
        <f>G198/D198</f>
        <v>0.06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9"/>
      <c r="T199" s="47"/>
      <c r="U199" s="47"/>
      <c r="V199" s="47"/>
      <c r="W199" s="47"/>
      <c r="X199" s="47"/>
      <c r="Y199" s="47"/>
      <c r="Z199" s="51"/>
      <c r="AA199" s="38"/>
      <c r="AB199" s="38"/>
      <c r="AC199" s="38"/>
      <c r="AD199" s="40"/>
    </row>
    <row r="200" spans="1:30" ht="82.5" customHeight="1">
      <c r="A200" s="57" t="s">
        <v>286</v>
      </c>
      <c r="B200" s="1" t="s">
        <v>287</v>
      </c>
      <c r="C200" s="15" t="s">
        <v>289</v>
      </c>
      <c r="D200" s="20">
        <v>252132</v>
      </c>
      <c r="E200" s="20">
        <v>126066</v>
      </c>
      <c r="F200" s="20">
        <v>113459</v>
      </c>
      <c r="G200" s="20">
        <v>12607</v>
      </c>
      <c r="H200" s="46">
        <v>2</v>
      </c>
      <c r="I200" s="46">
        <v>2</v>
      </c>
      <c r="J200" s="46">
        <v>3</v>
      </c>
      <c r="K200" s="46">
        <v>3</v>
      </c>
      <c r="L200" s="46">
        <v>2</v>
      </c>
      <c r="M200" s="46">
        <v>2</v>
      </c>
      <c r="N200" s="46">
        <v>2</v>
      </c>
      <c r="O200" s="46">
        <v>2</v>
      </c>
      <c r="P200" s="46">
        <v>2</v>
      </c>
      <c r="Q200" s="46">
        <v>2</v>
      </c>
      <c r="R200" s="46">
        <v>3</v>
      </c>
      <c r="S200" s="48"/>
      <c r="T200" s="46">
        <v>2</v>
      </c>
      <c r="U200" s="46">
        <v>2</v>
      </c>
      <c r="V200" s="46">
        <v>2</v>
      </c>
      <c r="W200" s="46">
        <v>2</v>
      </c>
      <c r="X200" s="46">
        <v>2</v>
      </c>
      <c r="Y200" s="46">
        <v>2</v>
      </c>
      <c r="Z200" s="50">
        <f t="shared" ref="Z200" si="108">SUM(H200:Y201)/17</f>
        <v>2.1764705882352939</v>
      </c>
      <c r="AA200" s="37">
        <v>1</v>
      </c>
      <c r="AB200" s="37">
        <v>0</v>
      </c>
      <c r="AC200" s="37">
        <v>1</v>
      </c>
      <c r="AD200" s="39">
        <f t="shared" si="101"/>
        <v>4.1764705882352935</v>
      </c>
    </row>
    <row r="201" spans="1:30" ht="45.75" thickBot="1">
      <c r="A201" s="58"/>
      <c r="B201" s="3" t="s">
        <v>288</v>
      </c>
      <c r="C201" s="16"/>
      <c r="D201" s="17"/>
      <c r="E201" s="9">
        <f>E200/D200</f>
        <v>0.5</v>
      </c>
      <c r="F201" s="9">
        <f>F200/D200</f>
        <v>0.4499984135294211</v>
      </c>
      <c r="G201" s="9">
        <f>G200/D200</f>
        <v>5.0001586470578903E-2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9"/>
      <c r="T201" s="47"/>
      <c r="U201" s="47"/>
      <c r="V201" s="47"/>
      <c r="W201" s="47"/>
      <c r="X201" s="47"/>
      <c r="Y201" s="47"/>
      <c r="Z201" s="51"/>
      <c r="AA201" s="38"/>
      <c r="AB201" s="38"/>
      <c r="AC201" s="38"/>
      <c r="AD201" s="40"/>
    </row>
    <row r="202" spans="1:30" ht="69.75" customHeight="1">
      <c r="A202" s="57" t="s">
        <v>290</v>
      </c>
      <c r="B202" s="1" t="s">
        <v>291</v>
      </c>
      <c r="C202" s="15" t="s">
        <v>293</v>
      </c>
      <c r="D202" s="20">
        <v>59647</v>
      </c>
      <c r="E202" s="20">
        <v>29823.5</v>
      </c>
      <c r="F202" s="20">
        <v>17297.63</v>
      </c>
      <c r="G202" s="20">
        <v>12525.87</v>
      </c>
      <c r="H202" s="46">
        <v>1</v>
      </c>
      <c r="I202" s="46">
        <v>2</v>
      </c>
      <c r="J202" s="46">
        <v>1</v>
      </c>
      <c r="K202" s="46">
        <v>1</v>
      </c>
      <c r="L202" s="46">
        <v>1</v>
      </c>
      <c r="M202" s="46">
        <v>2</v>
      </c>
      <c r="N202" s="46">
        <v>1</v>
      </c>
      <c r="O202" s="46">
        <v>2</v>
      </c>
      <c r="P202" s="46">
        <v>1</v>
      </c>
      <c r="Q202" s="46">
        <v>1</v>
      </c>
      <c r="R202" s="46">
        <v>2</v>
      </c>
      <c r="S202" s="48"/>
      <c r="T202" s="46">
        <v>1</v>
      </c>
      <c r="U202" s="46">
        <v>1</v>
      </c>
      <c r="V202" s="46">
        <v>1</v>
      </c>
      <c r="W202" s="46">
        <v>1</v>
      </c>
      <c r="X202" s="46">
        <v>1</v>
      </c>
      <c r="Y202" s="46">
        <v>1</v>
      </c>
      <c r="Z202" s="50">
        <f t="shared" ref="Z202" si="109">SUM(H202:Y203)/17</f>
        <v>1.2352941176470589</v>
      </c>
      <c r="AA202" s="37">
        <v>0</v>
      </c>
      <c r="AB202" s="37">
        <v>3</v>
      </c>
      <c r="AC202" s="37">
        <v>0</v>
      </c>
      <c r="AD202" s="39">
        <f t="shared" si="101"/>
        <v>4.2352941176470589</v>
      </c>
    </row>
    <row r="203" spans="1:30" ht="30.75" thickBot="1">
      <c r="A203" s="58"/>
      <c r="B203" s="3" t="s">
        <v>292</v>
      </c>
      <c r="C203" s="16"/>
      <c r="D203" s="17"/>
      <c r="E203" s="9">
        <f>E202/D202</f>
        <v>0.5</v>
      </c>
      <c r="F203" s="9">
        <f>F202/D202</f>
        <v>0.29000000000000004</v>
      </c>
      <c r="G203" s="9">
        <f>G202/D202</f>
        <v>0.21000000000000002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9"/>
      <c r="T203" s="47"/>
      <c r="U203" s="47"/>
      <c r="V203" s="47"/>
      <c r="W203" s="47"/>
      <c r="X203" s="47"/>
      <c r="Y203" s="47"/>
      <c r="Z203" s="51"/>
      <c r="AA203" s="38"/>
      <c r="AB203" s="38"/>
      <c r="AC203" s="38"/>
      <c r="AD203" s="40"/>
    </row>
    <row r="204" spans="1:30" ht="49.5" customHeight="1">
      <c r="A204" s="57" t="s">
        <v>294</v>
      </c>
      <c r="B204" s="18" t="s">
        <v>295</v>
      </c>
      <c r="C204" s="15" t="s">
        <v>297</v>
      </c>
      <c r="D204" s="10">
        <v>246331</v>
      </c>
      <c r="E204" s="10">
        <v>123166</v>
      </c>
      <c r="F204" s="10" t="s">
        <v>419</v>
      </c>
      <c r="G204" s="10">
        <v>12317</v>
      </c>
      <c r="H204" s="46">
        <v>2</v>
      </c>
      <c r="I204" s="46">
        <v>2</v>
      </c>
      <c r="J204" s="46">
        <v>2</v>
      </c>
      <c r="K204" s="46">
        <v>2</v>
      </c>
      <c r="L204" s="46">
        <v>2</v>
      </c>
      <c r="M204" s="46">
        <v>2</v>
      </c>
      <c r="N204" s="46">
        <v>2</v>
      </c>
      <c r="O204" s="46">
        <v>3</v>
      </c>
      <c r="P204" s="46">
        <v>2</v>
      </c>
      <c r="Q204" s="46">
        <v>3</v>
      </c>
      <c r="R204" s="46">
        <v>3</v>
      </c>
      <c r="S204" s="48"/>
      <c r="T204" s="46">
        <v>2</v>
      </c>
      <c r="U204" s="46">
        <v>3</v>
      </c>
      <c r="V204" s="46">
        <v>2</v>
      </c>
      <c r="W204" s="46">
        <v>2</v>
      </c>
      <c r="X204" s="46">
        <v>3</v>
      </c>
      <c r="Y204" s="46">
        <v>2</v>
      </c>
      <c r="Z204" s="50">
        <f>SUM(H204:Y206)/17</f>
        <v>2.2941176470588234</v>
      </c>
      <c r="AA204" s="37">
        <v>1</v>
      </c>
      <c r="AB204" s="37">
        <v>0</v>
      </c>
      <c r="AC204" s="37">
        <v>1</v>
      </c>
      <c r="AD204" s="39">
        <f>SUM(Z204:AC206)</f>
        <v>4.2941176470588234</v>
      </c>
    </row>
    <row r="205" spans="1:30" ht="45">
      <c r="A205" s="62"/>
      <c r="B205" s="19"/>
      <c r="C205" s="5"/>
      <c r="D205" s="11"/>
      <c r="E205" s="11"/>
      <c r="F205" s="14" t="s">
        <v>420</v>
      </c>
      <c r="G205" s="11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5"/>
      <c r="T205" s="54"/>
      <c r="U205" s="54"/>
      <c r="V205" s="54"/>
      <c r="W205" s="54"/>
      <c r="X205" s="54"/>
      <c r="Y205" s="54"/>
      <c r="Z205" s="56"/>
      <c r="AA205" s="52"/>
      <c r="AB205" s="52"/>
      <c r="AC205" s="52"/>
      <c r="AD205" s="53"/>
    </row>
    <row r="206" spans="1:30" ht="33" customHeight="1" thickBot="1">
      <c r="A206" s="58"/>
      <c r="B206" s="2" t="s">
        <v>296</v>
      </c>
      <c r="C206" s="16"/>
      <c r="D206" s="12"/>
      <c r="E206" s="13">
        <f>E204/D204</f>
        <v>0.50000202978918606</v>
      </c>
      <c r="F206" s="13">
        <f>40%+5%</f>
        <v>0.45</v>
      </c>
      <c r="G206" s="13">
        <f>G204/D204</f>
        <v>5.0001826810267484E-2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9"/>
      <c r="T206" s="47"/>
      <c r="U206" s="47"/>
      <c r="V206" s="47"/>
      <c r="W206" s="47"/>
      <c r="X206" s="47"/>
      <c r="Y206" s="47"/>
      <c r="Z206" s="51"/>
      <c r="AA206" s="38"/>
      <c r="AB206" s="38"/>
      <c r="AC206" s="38"/>
      <c r="AD206" s="40"/>
    </row>
    <row r="207" spans="1:30" ht="31.5">
      <c r="A207" s="57" t="s">
        <v>298</v>
      </c>
      <c r="B207" s="1" t="s">
        <v>299</v>
      </c>
      <c r="C207" s="15" t="s">
        <v>301</v>
      </c>
      <c r="D207" s="20">
        <v>200000</v>
      </c>
      <c r="E207" s="20">
        <v>100000</v>
      </c>
      <c r="F207" s="20">
        <v>88000</v>
      </c>
      <c r="G207" s="20">
        <v>12000</v>
      </c>
      <c r="H207" s="46">
        <v>2</v>
      </c>
      <c r="I207" s="46">
        <v>3</v>
      </c>
      <c r="J207" s="46">
        <v>1</v>
      </c>
      <c r="K207" s="46">
        <v>3</v>
      </c>
      <c r="L207" s="46">
        <v>2</v>
      </c>
      <c r="M207" s="46">
        <v>2</v>
      </c>
      <c r="N207" s="46">
        <v>2</v>
      </c>
      <c r="O207" s="46">
        <v>1</v>
      </c>
      <c r="P207" s="46">
        <v>2</v>
      </c>
      <c r="Q207" s="46">
        <v>2</v>
      </c>
      <c r="R207" s="46">
        <v>1</v>
      </c>
      <c r="S207" s="48"/>
      <c r="T207" s="46">
        <v>2</v>
      </c>
      <c r="U207" s="46">
        <v>2</v>
      </c>
      <c r="V207" s="46">
        <v>2</v>
      </c>
      <c r="W207" s="46">
        <v>2</v>
      </c>
      <c r="X207" s="46">
        <v>3</v>
      </c>
      <c r="Y207" s="46">
        <v>2</v>
      </c>
      <c r="Z207" s="50">
        <f>SUM(H207:Y208)/17</f>
        <v>2</v>
      </c>
      <c r="AA207" s="37">
        <v>1</v>
      </c>
      <c r="AB207" s="37">
        <v>1</v>
      </c>
      <c r="AC207" s="37">
        <v>0</v>
      </c>
      <c r="AD207" s="39">
        <f t="shared" ref="AD207:AD213" si="110">SUM(Z207:AC208)</f>
        <v>4</v>
      </c>
    </row>
    <row r="208" spans="1:30" ht="16.5" customHeight="1" thickBot="1">
      <c r="A208" s="58"/>
      <c r="B208" s="3" t="s">
        <v>300</v>
      </c>
      <c r="C208" s="16"/>
      <c r="D208" s="17"/>
      <c r="E208" s="9">
        <f>E207/D207</f>
        <v>0.5</v>
      </c>
      <c r="F208" s="9">
        <f>F207/D207</f>
        <v>0.44</v>
      </c>
      <c r="G208" s="9">
        <f>G207/D207</f>
        <v>0.06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9"/>
      <c r="T208" s="47"/>
      <c r="U208" s="47"/>
      <c r="V208" s="47"/>
      <c r="W208" s="47"/>
      <c r="X208" s="47"/>
      <c r="Y208" s="47"/>
      <c r="Z208" s="51"/>
      <c r="AA208" s="38"/>
      <c r="AB208" s="38"/>
      <c r="AC208" s="38"/>
      <c r="AD208" s="40"/>
    </row>
    <row r="209" spans="1:30" ht="47.25">
      <c r="A209" s="57" t="s">
        <v>302</v>
      </c>
      <c r="B209" s="1" t="s">
        <v>303</v>
      </c>
      <c r="C209" s="15" t="s">
        <v>304</v>
      </c>
      <c r="D209" s="20">
        <v>200000</v>
      </c>
      <c r="E209" s="20">
        <v>100000</v>
      </c>
      <c r="F209" s="20">
        <v>88000</v>
      </c>
      <c r="G209" s="20">
        <v>12000</v>
      </c>
      <c r="H209" s="46">
        <v>2</v>
      </c>
      <c r="I209" s="46">
        <v>2</v>
      </c>
      <c r="J209" s="46">
        <v>1</v>
      </c>
      <c r="K209" s="46">
        <v>3</v>
      </c>
      <c r="L209" s="46">
        <v>2</v>
      </c>
      <c r="M209" s="46">
        <v>2</v>
      </c>
      <c r="N209" s="46">
        <v>2</v>
      </c>
      <c r="O209" s="46">
        <v>1</v>
      </c>
      <c r="P209" s="46">
        <v>2</v>
      </c>
      <c r="Q209" s="46">
        <v>2</v>
      </c>
      <c r="R209" s="46">
        <v>1</v>
      </c>
      <c r="S209" s="48"/>
      <c r="T209" s="46">
        <v>2</v>
      </c>
      <c r="U209" s="46">
        <v>2</v>
      </c>
      <c r="V209" s="46">
        <v>2</v>
      </c>
      <c r="W209" s="46">
        <v>2</v>
      </c>
      <c r="X209" s="46">
        <v>3</v>
      </c>
      <c r="Y209" s="46">
        <v>2</v>
      </c>
      <c r="Z209" s="50">
        <f t="shared" ref="Z209" si="111">SUM(H209:Y210)/17</f>
        <v>1.9411764705882353</v>
      </c>
      <c r="AA209" s="37">
        <v>1</v>
      </c>
      <c r="AB209" s="37">
        <v>1</v>
      </c>
      <c r="AC209" s="37">
        <v>0</v>
      </c>
      <c r="AD209" s="39">
        <f t="shared" si="110"/>
        <v>3.9411764705882355</v>
      </c>
    </row>
    <row r="210" spans="1:30" ht="16.5" customHeight="1" thickBot="1">
      <c r="A210" s="58"/>
      <c r="B210" s="3" t="s">
        <v>189</v>
      </c>
      <c r="C210" s="16"/>
      <c r="D210" s="17"/>
      <c r="E210" s="9">
        <f>E209/D209</f>
        <v>0.5</v>
      </c>
      <c r="F210" s="9">
        <f>F209/D209</f>
        <v>0.44</v>
      </c>
      <c r="G210" s="9">
        <f>G209/D209</f>
        <v>0.06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9"/>
      <c r="T210" s="47"/>
      <c r="U210" s="47"/>
      <c r="V210" s="47"/>
      <c r="W210" s="47"/>
      <c r="X210" s="47"/>
      <c r="Y210" s="47"/>
      <c r="Z210" s="51"/>
      <c r="AA210" s="38"/>
      <c r="AB210" s="38"/>
      <c r="AC210" s="38"/>
      <c r="AD210" s="40"/>
    </row>
    <row r="211" spans="1:30" ht="94.5">
      <c r="A211" s="57" t="s">
        <v>305</v>
      </c>
      <c r="B211" s="1" t="s">
        <v>306</v>
      </c>
      <c r="C211" s="15" t="s">
        <v>307</v>
      </c>
      <c r="D211" s="20">
        <v>199993.8</v>
      </c>
      <c r="E211" s="20">
        <v>99996.9</v>
      </c>
      <c r="F211" s="20">
        <v>87997.3</v>
      </c>
      <c r="G211" s="20">
        <v>11999.6</v>
      </c>
      <c r="H211" s="46">
        <v>2</v>
      </c>
      <c r="I211" s="46">
        <v>2</v>
      </c>
      <c r="J211" s="46">
        <v>1</v>
      </c>
      <c r="K211" s="46">
        <v>3</v>
      </c>
      <c r="L211" s="46">
        <v>2</v>
      </c>
      <c r="M211" s="46">
        <v>2</v>
      </c>
      <c r="N211" s="46">
        <v>2</v>
      </c>
      <c r="O211" s="46">
        <v>1</v>
      </c>
      <c r="P211" s="46">
        <v>2</v>
      </c>
      <c r="Q211" s="46">
        <v>2</v>
      </c>
      <c r="R211" s="46">
        <v>2</v>
      </c>
      <c r="S211" s="48"/>
      <c r="T211" s="46">
        <v>2</v>
      </c>
      <c r="U211" s="46">
        <v>2</v>
      </c>
      <c r="V211" s="46">
        <v>2</v>
      </c>
      <c r="W211" s="46">
        <v>2</v>
      </c>
      <c r="X211" s="46">
        <v>3</v>
      </c>
      <c r="Y211" s="46">
        <v>2</v>
      </c>
      <c r="Z211" s="50">
        <f t="shared" ref="Z211" si="112">SUM(H211:Y212)/17</f>
        <v>2</v>
      </c>
      <c r="AA211" s="37">
        <v>1</v>
      </c>
      <c r="AB211" s="37">
        <v>1</v>
      </c>
      <c r="AC211" s="37">
        <v>0</v>
      </c>
      <c r="AD211" s="39">
        <f t="shared" si="110"/>
        <v>4</v>
      </c>
    </row>
    <row r="212" spans="1:30" ht="16.5" customHeight="1" thickBot="1">
      <c r="A212" s="58"/>
      <c r="B212" s="3" t="s">
        <v>29</v>
      </c>
      <c r="C212" s="16"/>
      <c r="D212" s="17"/>
      <c r="E212" s="9">
        <f>E211/D211</f>
        <v>0.5</v>
      </c>
      <c r="F212" s="9">
        <f>F211/D211</f>
        <v>0.44000014000434018</v>
      </c>
      <c r="G212" s="9">
        <f>G211/D211</f>
        <v>5.999985999565987E-2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9"/>
      <c r="T212" s="47"/>
      <c r="U212" s="47"/>
      <c r="V212" s="47"/>
      <c r="W212" s="47"/>
      <c r="X212" s="47"/>
      <c r="Y212" s="47"/>
      <c r="Z212" s="51"/>
      <c r="AA212" s="38"/>
      <c r="AB212" s="38"/>
      <c r="AC212" s="38"/>
      <c r="AD212" s="40"/>
    </row>
    <row r="213" spans="1:30" ht="47.25">
      <c r="A213" s="57" t="s">
        <v>308</v>
      </c>
      <c r="B213" s="1" t="s">
        <v>99</v>
      </c>
      <c r="C213" s="15" t="s">
        <v>309</v>
      </c>
      <c r="D213" s="20">
        <v>199535</v>
      </c>
      <c r="E213" s="20">
        <v>99767.5</v>
      </c>
      <c r="F213" s="20">
        <v>87795.4</v>
      </c>
      <c r="G213" s="20">
        <v>11972.1</v>
      </c>
      <c r="H213" s="46">
        <v>2</v>
      </c>
      <c r="I213" s="46">
        <v>2</v>
      </c>
      <c r="J213" s="46">
        <v>2</v>
      </c>
      <c r="K213" s="46">
        <v>2</v>
      </c>
      <c r="L213" s="46">
        <v>2</v>
      </c>
      <c r="M213" s="46">
        <v>2</v>
      </c>
      <c r="N213" s="46">
        <v>2</v>
      </c>
      <c r="O213" s="46">
        <v>3</v>
      </c>
      <c r="P213" s="46">
        <v>2</v>
      </c>
      <c r="Q213" s="46">
        <v>1</v>
      </c>
      <c r="R213" s="46">
        <v>1</v>
      </c>
      <c r="S213" s="48"/>
      <c r="T213" s="46">
        <v>2</v>
      </c>
      <c r="U213" s="46">
        <v>2</v>
      </c>
      <c r="V213" s="46">
        <v>2</v>
      </c>
      <c r="W213" s="46">
        <v>2</v>
      </c>
      <c r="X213" s="46">
        <v>2</v>
      </c>
      <c r="Y213" s="46">
        <v>2</v>
      </c>
      <c r="Z213" s="50">
        <f t="shared" ref="Z213" si="113">SUM(H213:Y214)/17</f>
        <v>1.9411764705882353</v>
      </c>
      <c r="AA213" s="37">
        <v>0</v>
      </c>
      <c r="AB213" s="37">
        <v>1</v>
      </c>
      <c r="AC213" s="37">
        <v>1</v>
      </c>
      <c r="AD213" s="39">
        <f t="shared" si="110"/>
        <v>3.9411764705882355</v>
      </c>
    </row>
    <row r="214" spans="1:30" ht="16.5" customHeight="1" thickBot="1">
      <c r="A214" s="58"/>
      <c r="B214" s="3" t="s">
        <v>29</v>
      </c>
      <c r="C214" s="16"/>
      <c r="D214" s="17"/>
      <c r="E214" s="9">
        <f>E213/D213</f>
        <v>0.5</v>
      </c>
      <c r="F214" s="9">
        <f>F213/D213</f>
        <v>0.43999999999999995</v>
      </c>
      <c r="G214" s="9">
        <f>G213/D213</f>
        <v>6.0000000000000005E-2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9"/>
      <c r="T214" s="47"/>
      <c r="U214" s="47"/>
      <c r="V214" s="47"/>
      <c r="W214" s="47"/>
      <c r="X214" s="47"/>
      <c r="Y214" s="47"/>
      <c r="Z214" s="51"/>
      <c r="AA214" s="38"/>
      <c r="AB214" s="38"/>
      <c r="AC214" s="38"/>
      <c r="AD214" s="40"/>
    </row>
    <row r="215" spans="1:30" ht="51" customHeight="1">
      <c r="A215" s="57" t="s">
        <v>310</v>
      </c>
      <c r="B215" s="18" t="s">
        <v>311</v>
      </c>
      <c r="C215" s="15" t="s">
        <v>313</v>
      </c>
      <c r="D215" s="10">
        <v>237465</v>
      </c>
      <c r="E215" s="10">
        <v>118733</v>
      </c>
      <c r="F215" s="10" t="s">
        <v>314</v>
      </c>
      <c r="G215" s="10">
        <v>11873</v>
      </c>
      <c r="H215" s="46">
        <v>2</v>
      </c>
      <c r="I215" s="46">
        <v>2</v>
      </c>
      <c r="J215" s="46">
        <v>2</v>
      </c>
      <c r="K215" s="46">
        <v>2</v>
      </c>
      <c r="L215" s="46">
        <v>2</v>
      </c>
      <c r="M215" s="46">
        <v>2</v>
      </c>
      <c r="N215" s="46">
        <v>2</v>
      </c>
      <c r="O215" s="46">
        <v>1</v>
      </c>
      <c r="P215" s="46">
        <v>2</v>
      </c>
      <c r="Q215" s="46">
        <v>3</v>
      </c>
      <c r="R215" s="46">
        <v>3</v>
      </c>
      <c r="S215" s="48"/>
      <c r="T215" s="46">
        <v>2</v>
      </c>
      <c r="U215" s="46">
        <v>2</v>
      </c>
      <c r="V215" s="46">
        <v>2</v>
      </c>
      <c r="W215" s="46">
        <v>2</v>
      </c>
      <c r="X215" s="46">
        <v>3</v>
      </c>
      <c r="Y215" s="46">
        <v>2</v>
      </c>
      <c r="Z215" s="50">
        <f>SUM(H215:Y217)/17</f>
        <v>2.1176470588235294</v>
      </c>
      <c r="AA215" s="37">
        <v>1</v>
      </c>
      <c r="AB215" s="37">
        <v>0</v>
      </c>
      <c r="AC215" s="37">
        <v>1</v>
      </c>
      <c r="AD215" s="39">
        <f>SUM(Z215:AC217)</f>
        <v>4.117647058823529</v>
      </c>
    </row>
    <row r="216" spans="1:30" ht="30">
      <c r="A216" s="62"/>
      <c r="B216" s="19"/>
      <c r="C216" s="5"/>
      <c r="D216" s="11"/>
      <c r="E216" s="11"/>
      <c r="F216" s="14" t="s">
        <v>315</v>
      </c>
      <c r="G216" s="11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5"/>
      <c r="T216" s="54"/>
      <c r="U216" s="54"/>
      <c r="V216" s="54"/>
      <c r="W216" s="54"/>
      <c r="X216" s="54"/>
      <c r="Y216" s="54"/>
      <c r="Z216" s="56"/>
      <c r="AA216" s="52"/>
      <c r="AB216" s="52"/>
      <c r="AC216" s="52"/>
      <c r="AD216" s="53"/>
    </row>
    <row r="217" spans="1:30" ht="33" customHeight="1" thickBot="1">
      <c r="A217" s="58"/>
      <c r="B217" s="2" t="s">
        <v>312</v>
      </c>
      <c r="C217" s="16"/>
      <c r="D217" s="12"/>
      <c r="E217" s="13">
        <f>E215/D215</f>
        <v>0.50000210557345293</v>
      </c>
      <c r="F217" s="13">
        <f>20%+25%</f>
        <v>0.45</v>
      </c>
      <c r="G217" s="13">
        <f>G215/D215</f>
        <v>4.9998947213273533E-2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9"/>
      <c r="T217" s="47"/>
      <c r="U217" s="47"/>
      <c r="V217" s="47"/>
      <c r="W217" s="47"/>
      <c r="X217" s="47"/>
      <c r="Y217" s="47"/>
      <c r="Z217" s="51"/>
      <c r="AA217" s="38"/>
      <c r="AB217" s="38"/>
      <c r="AC217" s="38"/>
      <c r="AD217" s="40"/>
    </row>
    <row r="218" spans="1:30" ht="47.25">
      <c r="A218" s="57" t="s">
        <v>316</v>
      </c>
      <c r="B218" s="1" t="s">
        <v>99</v>
      </c>
      <c r="C218" s="15" t="s">
        <v>317</v>
      </c>
      <c r="D218" s="20">
        <v>196880.69</v>
      </c>
      <c r="E218" s="20">
        <v>98440.35</v>
      </c>
      <c r="F218" s="20">
        <v>86627.5</v>
      </c>
      <c r="G218" s="20">
        <v>11812.84</v>
      </c>
      <c r="H218" s="46">
        <v>2</v>
      </c>
      <c r="I218" s="46">
        <v>2</v>
      </c>
      <c r="J218" s="46">
        <v>2</v>
      </c>
      <c r="K218" s="46">
        <v>2</v>
      </c>
      <c r="L218" s="46">
        <v>2</v>
      </c>
      <c r="M218" s="46">
        <v>2</v>
      </c>
      <c r="N218" s="46">
        <v>2</v>
      </c>
      <c r="O218" s="46">
        <v>3</v>
      </c>
      <c r="P218" s="46">
        <v>2</v>
      </c>
      <c r="Q218" s="46">
        <v>1</v>
      </c>
      <c r="R218" s="46">
        <v>1</v>
      </c>
      <c r="S218" s="48"/>
      <c r="T218" s="46">
        <v>2</v>
      </c>
      <c r="U218" s="46">
        <v>2</v>
      </c>
      <c r="V218" s="46">
        <v>2</v>
      </c>
      <c r="W218" s="46">
        <v>2</v>
      </c>
      <c r="X218" s="46">
        <v>2</v>
      </c>
      <c r="Y218" s="46">
        <v>2</v>
      </c>
      <c r="Z218" s="50">
        <f>SUM(H218:Y219)/17</f>
        <v>1.9411764705882353</v>
      </c>
      <c r="AA218" s="37">
        <v>0</v>
      </c>
      <c r="AB218" s="37">
        <v>1</v>
      </c>
      <c r="AC218" s="37">
        <v>1</v>
      </c>
      <c r="AD218" s="39">
        <f t="shared" ref="AD218:AD230" si="114">SUM(Z218:AC219)</f>
        <v>3.9411764705882355</v>
      </c>
    </row>
    <row r="219" spans="1:30" ht="16.5" customHeight="1" thickBot="1">
      <c r="A219" s="58"/>
      <c r="B219" s="3" t="s">
        <v>29</v>
      </c>
      <c r="C219" s="16"/>
      <c r="D219" s="17"/>
      <c r="E219" s="9">
        <f>E218/D218</f>
        <v>0.50000002539609145</v>
      </c>
      <c r="F219" s="9">
        <f>F218/D218</f>
        <v>0.43999998171481419</v>
      </c>
      <c r="G219" s="9">
        <f>G218/D218</f>
        <v>5.9999992889094404E-2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9"/>
      <c r="T219" s="47"/>
      <c r="U219" s="47"/>
      <c r="V219" s="47"/>
      <c r="W219" s="47"/>
      <c r="X219" s="47"/>
      <c r="Y219" s="47"/>
      <c r="Z219" s="51"/>
      <c r="AA219" s="38"/>
      <c r="AB219" s="38"/>
      <c r="AC219" s="38"/>
      <c r="AD219" s="40"/>
    </row>
    <row r="220" spans="1:30" ht="47.25">
      <c r="A220" s="57" t="s">
        <v>318</v>
      </c>
      <c r="B220" s="1" t="s">
        <v>151</v>
      </c>
      <c r="C220" s="15" t="s">
        <v>319</v>
      </c>
      <c r="D220" s="20">
        <v>180000</v>
      </c>
      <c r="E220" s="20">
        <v>90000</v>
      </c>
      <c r="F220" s="20">
        <v>79200</v>
      </c>
      <c r="G220" s="20">
        <v>10800</v>
      </c>
      <c r="H220" s="46">
        <v>2</v>
      </c>
      <c r="I220" s="46">
        <v>2</v>
      </c>
      <c r="J220" s="46">
        <v>1</v>
      </c>
      <c r="K220" s="46">
        <v>2</v>
      </c>
      <c r="L220" s="46">
        <v>2</v>
      </c>
      <c r="M220" s="46">
        <v>2</v>
      </c>
      <c r="N220" s="46">
        <v>2</v>
      </c>
      <c r="O220" s="46">
        <v>1</v>
      </c>
      <c r="P220" s="46">
        <v>2</v>
      </c>
      <c r="Q220" s="46">
        <v>2</v>
      </c>
      <c r="R220" s="46">
        <v>2</v>
      </c>
      <c r="S220" s="48"/>
      <c r="T220" s="46">
        <v>2</v>
      </c>
      <c r="U220" s="46">
        <v>2</v>
      </c>
      <c r="V220" s="46">
        <v>2</v>
      </c>
      <c r="W220" s="46">
        <v>2</v>
      </c>
      <c r="X220" s="46">
        <v>3</v>
      </c>
      <c r="Y220" s="46">
        <v>2</v>
      </c>
      <c r="Z220" s="50">
        <f>SUM(H220:Y221)/17</f>
        <v>1.9411764705882353</v>
      </c>
      <c r="AA220" s="37">
        <v>1</v>
      </c>
      <c r="AB220" s="37">
        <v>1</v>
      </c>
      <c r="AC220" s="37">
        <v>0</v>
      </c>
      <c r="AD220" s="39">
        <f t="shared" si="114"/>
        <v>3.9411764705882355</v>
      </c>
    </row>
    <row r="221" spans="1:30" ht="16.5" customHeight="1" thickBot="1">
      <c r="A221" s="58"/>
      <c r="B221" s="3" t="s">
        <v>29</v>
      </c>
      <c r="C221" s="16"/>
      <c r="D221" s="17"/>
      <c r="E221" s="9">
        <f>E220/D220</f>
        <v>0.5</v>
      </c>
      <c r="F221" s="9">
        <f>F220/D220</f>
        <v>0.44</v>
      </c>
      <c r="G221" s="9">
        <f>G220/D220</f>
        <v>0.06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9"/>
      <c r="T221" s="47"/>
      <c r="U221" s="47"/>
      <c r="V221" s="47"/>
      <c r="W221" s="47"/>
      <c r="X221" s="47"/>
      <c r="Y221" s="47"/>
      <c r="Z221" s="51"/>
      <c r="AA221" s="38"/>
      <c r="AB221" s="38"/>
      <c r="AC221" s="38"/>
      <c r="AD221" s="40"/>
    </row>
    <row r="222" spans="1:30" ht="47.25">
      <c r="A222" s="57" t="s">
        <v>320</v>
      </c>
      <c r="B222" s="1" t="s">
        <v>321</v>
      </c>
      <c r="C222" s="15" t="s">
        <v>322</v>
      </c>
      <c r="D222" s="20">
        <v>215094</v>
      </c>
      <c r="E222" s="20">
        <v>96792</v>
      </c>
      <c r="F222" s="20">
        <v>107547</v>
      </c>
      <c r="G222" s="20">
        <v>10755</v>
      </c>
      <c r="H222" s="46">
        <v>3</v>
      </c>
      <c r="I222" s="46">
        <v>2</v>
      </c>
      <c r="J222" s="46">
        <v>1</v>
      </c>
      <c r="K222" s="46">
        <v>3</v>
      </c>
      <c r="L222" s="46">
        <v>3</v>
      </c>
      <c r="M222" s="46">
        <v>3</v>
      </c>
      <c r="N222" s="46">
        <v>3</v>
      </c>
      <c r="O222" s="46">
        <v>1</v>
      </c>
      <c r="P222" s="46">
        <v>3</v>
      </c>
      <c r="Q222" s="46">
        <v>2</v>
      </c>
      <c r="R222" s="46">
        <v>2</v>
      </c>
      <c r="S222" s="48"/>
      <c r="T222" s="46">
        <v>3</v>
      </c>
      <c r="U222" s="46">
        <v>2</v>
      </c>
      <c r="V222" s="46">
        <v>3</v>
      </c>
      <c r="W222" s="46">
        <v>3</v>
      </c>
      <c r="X222" s="46">
        <v>3</v>
      </c>
      <c r="Y222" s="46">
        <v>3</v>
      </c>
      <c r="Z222" s="50">
        <f t="shared" ref="Z222" si="115">SUM(H222:Y223)/17</f>
        <v>2.5294117647058822</v>
      </c>
      <c r="AA222" s="37">
        <v>1</v>
      </c>
      <c r="AB222" s="37">
        <v>0</v>
      </c>
      <c r="AC222" s="37">
        <v>0</v>
      </c>
      <c r="AD222" s="39">
        <f t="shared" si="114"/>
        <v>3.5294117647058822</v>
      </c>
    </row>
    <row r="223" spans="1:30" ht="16.5" customHeight="1" thickBot="1">
      <c r="A223" s="58"/>
      <c r="B223" s="3" t="s">
        <v>29</v>
      </c>
      <c r="C223" s="16"/>
      <c r="D223" s="17"/>
      <c r="E223" s="9">
        <f>E222/D222</f>
        <v>0.4499986052609557</v>
      </c>
      <c r="F223" s="9">
        <f>F222/D222</f>
        <v>0.5</v>
      </c>
      <c r="G223" s="9">
        <f>G222/D222</f>
        <v>5.0001394739044323E-2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9"/>
      <c r="T223" s="47"/>
      <c r="U223" s="47"/>
      <c r="V223" s="47"/>
      <c r="W223" s="47"/>
      <c r="X223" s="47"/>
      <c r="Y223" s="47"/>
      <c r="Z223" s="51"/>
      <c r="AA223" s="38"/>
      <c r="AB223" s="38"/>
      <c r="AC223" s="38"/>
      <c r="AD223" s="40"/>
    </row>
    <row r="224" spans="1:30" ht="78.75">
      <c r="A224" s="57" t="s">
        <v>323</v>
      </c>
      <c r="B224" s="1" t="s">
        <v>287</v>
      </c>
      <c r="C224" s="15" t="s">
        <v>324</v>
      </c>
      <c r="D224" s="20">
        <v>149714</v>
      </c>
      <c r="E224" s="20">
        <v>74857</v>
      </c>
      <c r="F224" s="20">
        <v>67371</v>
      </c>
      <c r="G224" s="20">
        <v>7486</v>
      </c>
      <c r="H224" s="46">
        <v>2</v>
      </c>
      <c r="I224" s="46">
        <v>2</v>
      </c>
      <c r="J224" s="46">
        <v>2</v>
      </c>
      <c r="K224" s="46">
        <v>3</v>
      </c>
      <c r="L224" s="46">
        <v>2</v>
      </c>
      <c r="M224" s="46">
        <v>2</v>
      </c>
      <c r="N224" s="46">
        <v>2</v>
      </c>
      <c r="O224" s="46">
        <v>3</v>
      </c>
      <c r="P224" s="46">
        <v>2</v>
      </c>
      <c r="Q224" s="46">
        <v>2</v>
      </c>
      <c r="R224" s="46">
        <v>2</v>
      </c>
      <c r="S224" s="48"/>
      <c r="T224" s="46">
        <v>2</v>
      </c>
      <c r="U224" s="46">
        <v>2</v>
      </c>
      <c r="V224" s="46">
        <v>2</v>
      </c>
      <c r="W224" s="46">
        <v>2</v>
      </c>
      <c r="X224" s="46">
        <v>3</v>
      </c>
      <c r="Y224" s="46">
        <v>2</v>
      </c>
      <c r="Z224" s="50">
        <f t="shared" ref="Z224" si="116">SUM(H224:Y225)/17</f>
        <v>2.1764705882352939</v>
      </c>
      <c r="AA224" s="37">
        <v>1</v>
      </c>
      <c r="AB224" s="37">
        <v>0</v>
      </c>
      <c r="AC224" s="37">
        <v>1</v>
      </c>
      <c r="AD224" s="39">
        <f t="shared" si="114"/>
        <v>4.1764705882352935</v>
      </c>
    </row>
    <row r="225" spans="1:30" ht="45.75" thickBot="1">
      <c r="A225" s="58"/>
      <c r="B225" s="3" t="s">
        <v>288</v>
      </c>
      <c r="C225" s="16"/>
      <c r="D225" s="17"/>
      <c r="E225" s="9">
        <f>E224/D224</f>
        <v>0.5</v>
      </c>
      <c r="F225" s="9">
        <f>F224/D224</f>
        <v>0.44999799617938202</v>
      </c>
      <c r="G225" s="9">
        <f>G224/D224</f>
        <v>5.000200382061798E-2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9"/>
      <c r="T225" s="47"/>
      <c r="U225" s="47"/>
      <c r="V225" s="47"/>
      <c r="W225" s="47"/>
      <c r="X225" s="47"/>
      <c r="Y225" s="47"/>
      <c r="Z225" s="51"/>
      <c r="AA225" s="38"/>
      <c r="AB225" s="38"/>
      <c r="AC225" s="38"/>
      <c r="AD225" s="40"/>
    </row>
    <row r="226" spans="1:30" ht="63">
      <c r="A226" s="57" t="s">
        <v>325</v>
      </c>
      <c r="B226" s="1" t="s">
        <v>132</v>
      </c>
      <c r="C226" s="15" t="s">
        <v>326</v>
      </c>
      <c r="D226" s="20">
        <v>140000</v>
      </c>
      <c r="E226" s="20">
        <v>70000</v>
      </c>
      <c r="F226" s="20">
        <v>63000</v>
      </c>
      <c r="G226" s="20">
        <v>7000</v>
      </c>
      <c r="H226" s="46">
        <v>3</v>
      </c>
      <c r="I226" s="46">
        <v>2</v>
      </c>
      <c r="J226" s="46">
        <v>1</v>
      </c>
      <c r="K226" s="46">
        <v>3</v>
      </c>
      <c r="L226" s="46">
        <v>3</v>
      </c>
      <c r="M226" s="46">
        <v>2</v>
      </c>
      <c r="N226" s="46">
        <v>3</v>
      </c>
      <c r="O226" s="46">
        <v>2</v>
      </c>
      <c r="P226" s="46">
        <v>3</v>
      </c>
      <c r="Q226" s="46">
        <v>1</v>
      </c>
      <c r="R226" s="46">
        <v>2</v>
      </c>
      <c r="S226" s="48"/>
      <c r="T226" s="46">
        <v>3</v>
      </c>
      <c r="U226" s="46">
        <v>3</v>
      </c>
      <c r="V226" s="46">
        <v>3</v>
      </c>
      <c r="W226" s="46">
        <v>3</v>
      </c>
      <c r="X226" s="46">
        <v>3</v>
      </c>
      <c r="Y226" s="46">
        <v>3</v>
      </c>
      <c r="Z226" s="50">
        <f t="shared" ref="Z226" si="117">SUM(H226:Y227)/17</f>
        <v>2.5294117647058822</v>
      </c>
      <c r="AA226" s="37">
        <v>1</v>
      </c>
      <c r="AB226" s="37">
        <v>0</v>
      </c>
      <c r="AC226" s="37">
        <v>0</v>
      </c>
      <c r="AD226" s="39">
        <f t="shared" si="114"/>
        <v>3.5294117647058822</v>
      </c>
    </row>
    <row r="227" spans="1:30" ht="16.5" customHeight="1" thickBot="1">
      <c r="A227" s="58"/>
      <c r="B227" s="3" t="s">
        <v>29</v>
      </c>
      <c r="C227" s="16"/>
      <c r="D227" s="17"/>
      <c r="E227" s="9">
        <f>E226/D226</f>
        <v>0.5</v>
      </c>
      <c r="F227" s="9">
        <f>F226/D226</f>
        <v>0.45</v>
      </c>
      <c r="G227" s="9">
        <f>G226/D226</f>
        <v>0.05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9"/>
      <c r="T227" s="47"/>
      <c r="U227" s="47"/>
      <c r="V227" s="47"/>
      <c r="W227" s="47"/>
      <c r="X227" s="47"/>
      <c r="Y227" s="47"/>
      <c r="Z227" s="51"/>
      <c r="AA227" s="38"/>
      <c r="AB227" s="38"/>
      <c r="AC227" s="38"/>
      <c r="AD227" s="40"/>
    </row>
    <row r="228" spans="1:30" ht="78.75">
      <c r="A228" s="57" t="s">
        <v>327</v>
      </c>
      <c r="B228" s="1" t="s">
        <v>328</v>
      </c>
      <c r="C228" s="15" t="s">
        <v>329</v>
      </c>
      <c r="D228" s="20">
        <v>116557</v>
      </c>
      <c r="E228" s="20">
        <v>58278.5</v>
      </c>
      <c r="F228" s="20">
        <v>51285.08</v>
      </c>
      <c r="G228" s="20">
        <v>6993.42</v>
      </c>
      <c r="H228" s="46">
        <v>2</v>
      </c>
      <c r="I228" s="46">
        <v>2</v>
      </c>
      <c r="J228" s="46">
        <v>1</v>
      </c>
      <c r="K228" s="46">
        <v>3</v>
      </c>
      <c r="L228" s="46">
        <v>2</v>
      </c>
      <c r="M228" s="46">
        <v>2</v>
      </c>
      <c r="N228" s="46">
        <v>2</v>
      </c>
      <c r="O228" s="46">
        <v>1</v>
      </c>
      <c r="P228" s="46">
        <v>2</v>
      </c>
      <c r="Q228" s="46">
        <v>2</v>
      </c>
      <c r="R228" s="46">
        <v>2</v>
      </c>
      <c r="S228" s="48"/>
      <c r="T228" s="46">
        <v>2</v>
      </c>
      <c r="U228" s="46">
        <v>2</v>
      </c>
      <c r="V228" s="46">
        <v>2</v>
      </c>
      <c r="W228" s="46">
        <v>2</v>
      </c>
      <c r="X228" s="46">
        <v>3</v>
      </c>
      <c r="Y228" s="46">
        <v>2</v>
      </c>
      <c r="Z228" s="50">
        <f t="shared" ref="Z228" si="118">SUM(H228:Y229)/17</f>
        <v>2</v>
      </c>
      <c r="AA228" s="37">
        <v>1</v>
      </c>
      <c r="AB228" s="37">
        <v>1</v>
      </c>
      <c r="AC228" s="37">
        <v>0</v>
      </c>
      <c r="AD228" s="39">
        <f t="shared" si="114"/>
        <v>4</v>
      </c>
    </row>
    <row r="229" spans="1:30" ht="16.5" customHeight="1" thickBot="1">
      <c r="A229" s="58"/>
      <c r="B229" s="3" t="s">
        <v>29</v>
      </c>
      <c r="C229" s="16"/>
      <c r="D229" s="17"/>
      <c r="E229" s="9">
        <f>E228/D228</f>
        <v>0.5</v>
      </c>
      <c r="F229" s="9">
        <f>F228/D228</f>
        <v>0.44</v>
      </c>
      <c r="G229" s="9">
        <f>G228/D228</f>
        <v>0.06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9"/>
      <c r="T229" s="47"/>
      <c r="U229" s="47"/>
      <c r="V229" s="47"/>
      <c r="W229" s="47"/>
      <c r="X229" s="47"/>
      <c r="Y229" s="47"/>
      <c r="Z229" s="51"/>
      <c r="AA229" s="38"/>
      <c r="AB229" s="38"/>
      <c r="AC229" s="38"/>
      <c r="AD229" s="40"/>
    </row>
    <row r="230" spans="1:30" ht="47.25">
      <c r="A230" s="57" t="s">
        <v>330</v>
      </c>
      <c r="B230" s="1" t="s">
        <v>132</v>
      </c>
      <c r="C230" s="15" t="s">
        <v>331</v>
      </c>
      <c r="D230" s="20">
        <v>131800</v>
      </c>
      <c r="E230" s="20">
        <v>65900</v>
      </c>
      <c r="F230" s="20">
        <v>59310</v>
      </c>
      <c r="G230" s="20">
        <v>6590</v>
      </c>
      <c r="H230" s="46">
        <v>3</v>
      </c>
      <c r="I230" s="46">
        <v>2</v>
      </c>
      <c r="J230" s="46">
        <v>1</v>
      </c>
      <c r="K230" s="46">
        <v>3</v>
      </c>
      <c r="L230" s="46">
        <v>3</v>
      </c>
      <c r="M230" s="46">
        <v>2</v>
      </c>
      <c r="N230" s="46">
        <v>3</v>
      </c>
      <c r="O230" s="46">
        <v>2</v>
      </c>
      <c r="P230" s="46">
        <v>3</v>
      </c>
      <c r="Q230" s="46">
        <v>1</v>
      </c>
      <c r="R230" s="46">
        <v>3</v>
      </c>
      <c r="S230" s="48"/>
      <c r="T230" s="46">
        <v>3</v>
      </c>
      <c r="U230" s="46">
        <v>3</v>
      </c>
      <c r="V230" s="46">
        <v>3</v>
      </c>
      <c r="W230" s="46">
        <v>3</v>
      </c>
      <c r="X230" s="46">
        <v>2</v>
      </c>
      <c r="Y230" s="46">
        <v>3</v>
      </c>
      <c r="Z230" s="50">
        <f t="shared" ref="Z230" si="119">SUM(H230:Y231)/17</f>
        <v>2.5294117647058822</v>
      </c>
      <c r="AA230" s="37">
        <v>1</v>
      </c>
      <c r="AB230" s="37">
        <v>0</v>
      </c>
      <c r="AC230" s="37">
        <v>0</v>
      </c>
      <c r="AD230" s="39">
        <f t="shared" si="114"/>
        <v>3.5294117647058822</v>
      </c>
    </row>
    <row r="231" spans="1:30" ht="16.5" customHeight="1" thickBot="1">
      <c r="A231" s="58"/>
      <c r="B231" s="3" t="s">
        <v>29</v>
      </c>
      <c r="C231" s="16"/>
      <c r="D231" s="17"/>
      <c r="E231" s="9">
        <f>E230/D230</f>
        <v>0.5</v>
      </c>
      <c r="F231" s="9">
        <f>F230/D230</f>
        <v>0.45</v>
      </c>
      <c r="G231" s="9">
        <f>G230/D230</f>
        <v>0.05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9"/>
      <c r="T231" s="47"/>
      <c r="U231" s="47"/>
      <c r="V231" s="47"/>
      <c r="W231" s="47"/>
      <c r="X231" s="47"/>
      <c r="Y231" s="47"/>
      <c r="Z231" s="51"/>
      <c r="AA231" s="38"/>
      <c r="AB231" s="38"/>
      <c r="AC231" s="38"/>
      <c r="AD231" s="40"/>
    </row>
    <row r="232" spans="1:30" ht="69" customHeight="1">
      <c r="A232" s="57" t="s">
        <v>332</v>
      </c>
      <c r="B232" s="18" t="s">
        <v>333</v>
      </c>
      <c r="C232" s="15" t="s">
        <v>335</v>
      </c>
      <c r="D232" s="10">
        <v>98516</v>
      </c>
      <c r="E232" s="10">
        <v>49258</v>
      </c>
      <c r="F232" s="10" t="s">
        <v>421</v>
      </c>
      <c r="G232" s="10">
        <v>6000</v>
      </c>
      <c r="H232" s="46">
        <v>2</v>
      </c>
      <c r="I232" s="46">
        <v>2</v>
      </c>
      <c r="J232" s="46">
        <v>3</v>
      </c>
      <c r="K232" s="46">
        <v>2</v>
      </c>
      <c r="L232" s="46">
        <v>2</v>
      </c>
      <c r="M232" s="46">
        <v>2</v>
      </c>
      <c r="N232" s="46">
        <v>2</v>
      </c>
      <c r="O232" s="46">
        <v>1</v>
      </c>
      <c r="P232" s="46">
        <v>2</v>
      </c>
      <c r="Q232" s="46">
        <v>2</v>
      </c>
      <c r="R232" s="46">
        <v>2</v>
      </c>
      <c r="S232" s="48"/>
      <c r="T232" s="46">
        <v>2</v>
      </c>
      <c r="U232" s="46">
        <v>3</v>
      </c>
      <c r="V232" s="46">
        <v>2</v>
      </c>
      <c r="W232" s="46">
        <v>2</v>
      </c>
      <c r="X232" s="46">
        <v>3</v>
      </c>
      <c r="Y232" s="46">
        <v>2</v>
      </c>
      <c r="Z232" s="50">
        <f>SUM(H232:Y234)/17</f>
        <v>2.1176470588235294</v>
      </c>
      <c r="AA232" s="37">
        <v>1</v>
      </c>
      <c r="AB232" s="37">
        <v>1</v>
      </c>
      <c r="AC232" s="37">
        <v>0</v>
      </c>
      <c r="AD232" s="39">
        <f>SUM(Z232:AC234)</f>
        <v>4.117647058823529</v>
      </c>
    </row>
    <row r="233" spans="1:30" ht="45">
      <c r="A233" s="62"/>
      <c r="B233" s="19" t="s">
        <v>334</v>
      </c>
      <c r="C233" s="5"/>
      <c r="D233" s="11"/>
      <c r="E233" s="11"/>
      <c r="F233" s="14" t="s">
        <v>422</v>
      </c>
      <c r="G233" s="11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5"/>
      <c r="T233" s="54"/>
      <c r="U233" s="54"/>
      <c r="V233" s="54"/>
      <c r="W233" s="54"/>
      <c r="X233" s="54"/>
      <c r="Y233" s="54"/>
      <c r="Z233" s="56"/>
      <c r="AA233" s="52"/>
      <c r="AB233" s="52"/>
      <c r="AC233" s="52"/>
      <c r="AD233" s="53"/>
    </row>
    <row r="234" spans="1:30" ht="33" customHeight="1" thickBot="1">
      <c r="A234" s="58"/>
      <c r="B234" s="2" t="s">
        <v>103</v>
      </c>
      <c r="C234" s="16"/>
      <c r="D234" s="12"/>
      <c r="E234" s="13">
        <f>49258/98516</f>
        <v>0.5</v>
      </c>
      <c r="F234" s="13">
        <f>23.61%+20.3%</f>
        <v>0.43910000000000005</v>
      </c>
      <c r="G234" s="13">
        <f>6000/98516</f>
        <v>6.0903812578667421E-2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9"/>
      <c r="T234" s="47"/>
      <c r="U234" s="47"/>
      <c r="V234" s="47"/>
      <c r="W234" s="47"/>
      <c r="X234" s="47"/>
      <c r="Y234" s="47"/>
      <c r="Z234" s="51"/>
      <c r="AA234" s="38"/>
      <c r="AB234" s="38"/>
      <c r="AC234" s="38"/>
      <c r="AD234" s="40"/>
    </row>
    <row r="235" spans="1:30" ht="63">
      <c r="A235" s="57" t="s">
        <v>336</v>
      </c>
      <c r="B235" s="1" t="s">
        <v>132</v>
      </c>
      <c r="C235" s="15" t="s">
        <v>337</v>
      </c>
      <c r="D235" s="20">
        <v>100000</v>
      </c>
      <c r="E235" s="20">
        <v>50000</v>
      </c>
      <c r="F235" s="20">
        <v>44000</v>
      </c>
      <c r="G235" s="20">
        <v>6000</v>
      </c>
      <c r="H235" s="46">
        <v>2</v>
      </c>
      <c r="I235" s="46">
        <v>2</v>
      </c>
      <c r="J235" s="46">
        <v>1</v>
      </c>
      <c r="K235" s="46">
        <v>3</v>
      </c>
      <c r="L235" s="46">
        <v>2</v>
      </c>
      <c r="M235" s="46">
        <v>2</v>
      </c>
      <c r="N235" s="46">
        <v>2</v>
      </c>
      <c r="O235" s="46">
        <v>2</v>
      </c>
      <c r="P235" s="46">
        <v>2</v>
      </c>
      <c r="Q235" s="46">
        <v>2</v>
      </c>
      <c r="R235" s="46">
        <v>1</v>
      </c>
      <c r="S235" s="48"/>
      <c r="T235" s="46">
        <v>2</v>
      </c>
      <c r="U235" s="46">
        <v>2</v>
      </c>
      <c r="V235" s="46">
        <v>2</v>
      </c>
      <c r="W235" s="46">
        <v>2</v>
      </c>
      <c r="X235" s="46">
        <v>2</v>
      </c>
      <c r="Y235" s="46">
        <v>2</v>
      </c>
      <c r="Z235" s="50">
        <f t="shared" ref="Z235:Z275" si="120">SUM(H235:Y236)/17</f>
        <v>1.9411764705882353</v>
      </c>
      <c r="AA235" s="37">
        <v>1</v>
      </c>
      <c r="AB235" s="37">
        <v>1</v>
      </c>
      <c r="AC235" s="37">
        <v>0</v>
      </c>
      <c r="AD235" s="39">
        <f t="shared" ref="AD235:AD275" si="121">SUM(Z235:AC236)</f>
        <v>3.9411764705882355</v>
      </c>
    </row>
    <row r="236" spans="1:30" ht="45.75" thickBot="1">
      <c r="A236" s="58"/>
      <c r="B236" s="3" t="s">
        <v>133</v>
      </c>
      <c r="C236" s="16"/>
      <c r="D236" s="17"/>
      <c r="E236" s="9">
        <f>E235/D235</f>
        <v>0.5</v>
      </c>
      <c r="F236" s="9">
        <f>F235/D235</f>
        <v>0.44</v>
      </c>
      <c r="G236" s="9">
        <f>G235/D235</f>
        <v>0.06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9"/>
      <c r="T236" s="47"/>
      <c r="U236" s="47"/>
      <c r="V236" s="47"/>
      <c r="W236" s="47"/>
      <c r="X236" s="47"/>
      <c r="Y236" s="47"/>
      <c r="Z236" s="51"/>
      <c r="AA236" s="38"/>
      <c r="AB236" s="38"/>
      <c r="AC236" s="38"/>
      <c r="AD236" s="40"/>
    </row>
    <row r="237" spans="1:30" ht="94.5">
      <c r="A237" s="57" t="s">
        <v>338</v>
      </c>
      <c r="B237" s="1" t="s">
        <v>132</v>
      </c>
      <c r="C237" s="15" t="s">
        <v>339</v>
      </c>
      <c r="D237" s="20">
        <v>100000</v>
      </c>
      <c r="E237" s="20">
        <v>50000</v>
      </c>
      <c r="F237" s="20">
        <v>44000</v>
      </c>
      <c r="G237" s="20">
        <v>6000</v>
      </c>
      <c r="H237" s="46">
        <v>2</v>
      </c>
      <c r="I237" s="46">
        <v>2</v>
      </c>
      <c r="J237" s="46">
        <v>1</v>
      </c>
      <c r="K237" s="46">
        <v>2</v>
      </c>
      <c r="L237" s="46">
        <v>2</v>
      </c>
      <c r="M237" s="46">
        <v>2</v>
      </c>
      <c r="N237" s="46">
        <v>2</v>
      </c>
      <c r="O237" s="46">
        <v>2</v>
      </c>
      <c r="P237" s="46">
        <v>2</v>
      </c>
      <c r="Q237" s="46">
        <v>3</v>
      </c>
      <c r="R237" s="46">
        <v>1</v>
      </c>
      <c r="S237" s="48"/>
      <c r="T237" s="46">
        <v>2</v>
      </c>
      <c r="U237" s="46">
        <v>2</v>
      </c>
      <c r="V237" s="46">
        <v>2</v>
      </c>
      <c r="W237" s="46">
        <v>2</v>
      </c>
      <c r="X237" s="46">
        <v>2</v>
      </c>
      <c r="Y237" s="46">
        <v>2</v>
      </c>
      <c r="Z237" s="50">
        <f t="shared" si="120"/>
        <v>1.9411764705882353</v>
      </c>
      <c r="AA237" s="37">
        <v>1</v>
      </c>
      <c r="AB237" s="37">
        <v>1</v>
      </c>
      <c r="AC237" s="37">
        <v>0</v>
      </c>
      <c r="AD237" s="39">
        <f t="shared" si="121"/>
        <v>3.9411764705882355</v>
      </c>
    </row>
    <row r="238" spans="1:30" ht="45.75" thickBot="1">
      <c r="A238" s="58"/>
      <c r="B238" s="3" t="s">
        <v>133</v>
      </c>
      <c r="C238" s="16"/>
      <c r="D238" s="17"/>
      <c r="E238" s="9">
        <f>E237/D237</f>
        <v>0.5</v>
      </c>
      <c r="F238" s="9">
        <f>F237/D237</f>
        <v>0.44</v>
      </c>
      <c r="G238" s="9">
        <f>G237/D237</f>
        <v>0.06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9"/>
      <c r="T238" s="47"/>
      <c r="U238" s="47"/>
      <c r="V238" s="47"/>
      <c r="W238" s="47"/>
      <c r="X238" s="47"/>
      <c r="Y238" s="47"/>
      <c r="Z238" s="51"/>
      <c r="AA238" s="38"/>
      <c r="AB238" s="38"/>
      <c r="AC238" s="38"/>
      <c r="AD238" s="40"/>
    </row>
    <row r="239" spans="1:30" ht="78.75">
      <c r="A239" s="57" t="s">
        <v>340</v>
      </c>
      <c r="B239" s="1" t="s">
        <v>188</v>
      </c>
      <c r="C239" s="15" t="s">
        <v>341</v>
      </c>
      <c r="D239" s="20">
        <v>100000</v>
      </c>
      <c r="E239" s="20">
        <v>50000</v>
      </c>
      <c r="F239" s="20">
        <v>44000</v>
      </c>
      <c r="G239" s="20">
        <v>6000</v>
      </c>
      <c r="H239" s="46">
        <v>2</v>
      </c>
      <c r="I239" s="46">
        <v>2</v>
      </c>
      <c r="J239" s="46">
        <v>1</v>
      </c>
      <c r="K239" s="46">
        <v>3</v>
      </c>
      <c r="L239" s="46">
        <v>2</v>
      </c>
      <c r="M239" s="46">
        <v>2</v>
      </c>
      <c r="N239" s="46">
        <v>2</v>
      </c>
      <c r="O239" s="46">
        <v>1</v>
      </c>
      <c r="P239" s="46">
        <v>2</v>
      </c>
      <c r="Q239" s="46">
        <v>2</v>
      </c>
      <c r="R239" s="46">
        <v>1</v>
      </c>
      <c r="S239" s="48"/>
      <c r="T239" s="46">
        <v>2</v>
      </c>
      <c r="U239" s="46">
        <v>2</v>
      </c>
      <c r="V239" s="46">
        <v>2</v>
      </c>
      <c r="W239" s="46">
        <v>2</v>
      </c>
      <c r="X239" s="46">
        <v>2</v>
      </c>
      <c r="Y239" s="46">
        <v>2</v>
      </c>
      <c r="Z239" s="50">
        <f t="shared" si="120"/>
        <v>1.8823529411764706</v>
      </c>
      <c r="AA239" s="37">
        <v>1</v>
      </c>
      <c r="AB239" s="37">
        <v>1</v>
      </c>
      <c r="AC239" s="37">
        <v>0</v>
      </c>
      <c r="AD239" s="39">
        <f t="shared" si="121"/>
        <v>3.8823529411764706</v>
      </c>
    </row>
    <row r="240" spans="1:30" ht="16.5" customHeight="1" thickBot="1">
      <c r="A240" s="58"/>
      <c r="B240" s="3" t="s">
        <v>189</v>
      </c>
      <c r="C240" s="16"/>
      <c r="D240" s="17"/>
      <c r="E240" s="9">
        <f>E239/D239</f>
        <v>0.5</v>
      </c>
      <c r="F240" s="9">
        <f>F239/D239</f>
        <v>0.44</v>
      </c>
      <c r="G240" s="9">
        <f>G239/D239</f>
        <v>0.06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9"/>
      <c r="T240" s="47"/>
      <c r="U240" s="47"/>
      <c r="V240" s="47"/>
      <c r="W240" s="47"/>
      <c r="X240" s="47"/>
      <c r="Y240" s="47"/>
      <c r="Z240" s="51"/>
      <c r="AA240" s="38"/>
      <c r="AB240" s="38"/>
      <c r="AC240" s="38"/>
      <c r="AD240" s="40"/>
    </row>
    <row r="241" spans="1:30" ht="94.5">
      <c r="A241" s="57" t="s">
        <v>342</v>
      </c>
      <c r="B241" s="1" t="s">
        <v>132</v>
      </c>
      <c r="C241" s="15" t="s">
        <v>343</v>
      </c>
      <c r="D241" s="20">
        <v>100000</v>
      </c>
      <c r="E241" s="20">
        <v>50000</v>
      </c>
      <c r="F241" s="20">
        <v>45000</v>
      </c>
      <c r="G241" s="20">
        <v>5000</v>
      </c>
      <c r="H241" s="46">
        <v>3</v>
      </c>
      <c r="I241" s="46">
        <v>2</v>
      </c>
      <c r="J241" s="46">
        <v>1</v>
      </c>
      <c r="K241" s="46">
        <v>3</v>
      </c>
      <c r="L241" s="46">
        <v>3</v>
      </c>
      <c r="M241" s="46">
        <v>2</v>
      </c>
      <c r="N241" s="46">
        <v>3</v>
      </c>
      <c r="O241" s="46">
        <v>2</v>
      </c>
      <c r="P241" s="46">
        <v>3</v>
      </c>
      <c r="Q241" s="46">
        <v>2</v>
      </c>
      <c r="R241" s="46">
        <v>2</v>
      </c>
      <c r="S241" s="48"/>
      <c r="T241" s="46">
        <v>3</v>
      </c>
      <c r="U241" s="46">
        <v>3</v>
      </c>
      <c r="V241" s="46">
        <v>3</v>
      </c>
      <c r="W241" s="46">
        <v>3</v>
      </c>
      <c r="X241" s="46">
        <v>2</v>
      </c>
      <c r="Y241" s="46">
        <v>3</v>
      </c>
      <c r="Z241" s="50">
        <f t="shared" si="120"/>
        <v>2.5294117647058822</v>
      </c>
      <c r="AA241" s="37">
        <v>1</v>
      </c>
      <c r="AB241" s="37">
        <v>0</v>
      </c>
      <c r="AC241" s="37">
        <v>0</v>
      </c>
      <c r="AD241" s="39">
        <f t="shared" si="121"/>
        <v>3.5294117647058822</v>
      </c>
    </row>
    <row r="242" spans="1:30" ht="16.5" customHeight="1" thickBot="1">
      <c r="A242" s="58"/>
      <c r="B242" s="3" t="s">
        <v>29</v>
      </c>
      <c r="C242" s="16"/>
      <c r="D242" s="17"/>
      <c r="E242" s="9">
        <f>E241/D241</f>
        <v>0.5</v>
      </c>
      <c r="F242" s="9">
        <f>F241/D241</f>
        <v>0.45</v>
      </c>
      <c r="G242" s="9">
        <f>G241/D241</f>
        <v>0.05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9"/>
      <c r="T242" s="47"/>
      <c r="U242" s="47"/>
      <c r="V242" s="47"/>
      <c r="W242" s="47"/>
      <c r="X242" s="47"/>
      <c r="Y242" s="47"/>
      <c r="Z242" s="51"/>
      <c r="AA242" s="38"/>
      <c r="AB242" s="38"/>
      <c r="AC242" s="38"/>
      <c r="AD242" s="40"/>
    </row>
    <row r="243" spans="1:30" ht="78.75">
      <c r="A243" s="57" t="s">
        <v>344</v>
      </c>
      <c r="B243" s="1" t="s">
        <v>345</v>
      </c>
      <c r="C243" s="15" t="s">
        <v>347</v>
      </c>
      <c r="D243" s="20">
        <v>95589</v>
      </c>
      <c r="E243" s="20">
        <v>47794</v>
      </c>
      <c r="F243" s="20">
        <v>43015</v>
      </c>
      <c r="G243" s="20">
        <v>4780</v>
      </c>
      <c r="H243" s="46">
        <v>2</v>
      </c>
      <c r="I243" s="46">
        <v>2</v>
      </c>
      <c r="J243" s="46">
        <v>2</v>
      </c>
      <c r="K243" s="46">
        <v>2</v>
      </c>
      <c r="L243" s="46">
        <v>2</v>
      </c>
      <c r="M243" s="46">
        <v>1</v>
      </c>
      <c r="N243" s="46">
        <v>2</v>
      </c>
      <c r="O243" s="46">
        <v>3</v>
      </c>
      <c r="P243" s="46">
        <v>2</v>
      </c>
      <c r="Q243" s="46">
        <v>1</v>
      </c>
      <c r="R243" s="46">
        <v>2</v>
      </c>
      <c r="S243" s="48"/>
      <c r="T243" s="46">
        <v>2</v>
      </c>
      <c r="U243" s="46">
        <v>3</v>
      </c>
      <c r="V243" s="46">
        <v>2</v>
      </c>
      <c r="W243" s="46">
        <v>2</v>
      </c>
      <c r="X243" s="46">
        <v>2</v>
      </c>
      <c r="Y243" s="46">
        <v>2</v>
      </c>
      <c r="Z243" s="50">
        <f t="shared" si="120"/>
        <v>2</v>
      </c>
      <c r="AA243" s="37">
        <v>1</v>
      </c>
      <c r="AB243" s="37">
        <v>0</v>
      </c>
      <c r="AC243" s="37">
        <v>1</v>
      </c>
      <c r="AD243" s="39">
        <f t="shared" si="121"/>
        <v>4</v>
      </c>
    </row>
    <row r="244" spans="1:30" ht="45.75" thickBot="1">
      <c r="A244" s="58"/>
      <c r="B244" s="3" t="s">
        <v>346</v>
      </c>
      <c r="C244" s="16"/>
      <c r="D244" s="17"/>
      <c r="E244" s="9">
        <f>E243/D243</f>
        <v>0.49999476927261505</v>
      </c>
      <c r="F244" s="9">
        <f>F243/D243</f>
        <v>0.4499994769272615</v>
      </c>
      <c r="G244" s="9">
        <f>G243/D243</f>
        <v>5.0005753800123447E-2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9"/>
      <c r="T244" s="47"/>
      <c r="U244" s="47"/>
      <c r="V244" s="47"/>
      <c r="W244" s="47"/>
      <c r="X244" s="47"/>
      <c r="Y244" s="47"/>
      <c r="Z244" s="51"/>
      <c r="AA244" s="38"/>
      <c r="AB244" s="38"/>
      <c r="AC244" s="38"/>
      <c r="AD244" s="40"/>
    </row>
    <row r="245" spans="1:30" ht="78.75">
      <c r="A245" s="57" t="s">
        <v>348</v>
      </c>
      <c r="B245" s="1" t="s">
        <v>349</v>
      </c>
      <c r="C245" s="15" t="s">
        <v>350</v>
      </c>
      <c r="D245" s="20">
        <v>69290</v>
      </c>
      <c r="E245" s="20">
        <v>34645</v>
      </c>
      <c r="F245" s="20">
        <v>30487</v>
      </c>
      <c r="G245" s="20">
        <v>4158</v>
      </c>
      <c r="H245" s="46">
        <v>2</v>
      </c>
      <c r="I245" s="46">
        <v>2</v>
      </c>
      <c r="J245" s="46">
        <v>1</v>
      </c>
      <c r="K245" s="46">
        <v>2</v>
      </c>
      <c r="L245" s="46">
        <v>2</v>
      </c>
      <c r="M245" s="46">
        <v>2</v>
      </c>
      <c r="N245" s="46">
        <v>2</v>
      </c>
      <c r="O245" s="46">
        <v>1</v>
      </c>
      <c r="P245" s="46">
        <v>2</v>
      </c>
      <c r="Q245" s="46">
        <v>2</v>
      </c>
      <c r="R245" s="46">
        <v>2</v>
      </c>
      <c r="S245" s="48"/>
      <c r="T245" s="46">
        <v>2</v>
      </c>
      <c r="U245" s="46">
        <v>3</v>
      </c>
      <c r="V245" s="46">
        <v>2</v>
      </c>
      <c r="W245" s="46">
        <v>2</v>
      </c>
      <c r="X245" s="46">
        <v>2</v>
      </c>
      <c r="Y245" s="46">
        <v>2</v>
      </c>
      <c r="Z245" s="50">
        <f t="shared" si="120"/>
        <v>1.9411764705882353</v>
      </c>
      <c r="AA245" s="37">
        <v>1</v>
      </c>
      <c r="AB245" s="37">
        <v>1</v>
      </c>
      <c r="AC245" s="37">
        <v>0</v>
      </c>
      <c r="AD245" s="39">
        <f t="shared" si="121"/>
        <v>3.9411764705882355</v>
      </c>
    </row>
    <row r="246" spans="1:30" ht="16.5" customHeight="1" thickBot="1">
      <c r="A246" s="58"/>
      <c r="B246" s="3" t="s">
        <v>29</v>
      </c>
      <c r="C246" s="16"/>
      <c r="D246" s="17"/>
      <c r="E246" s="9">
        <f>E245/D245</f>
        <v>0.5</v>
      </c>
      <c r="F246" s="9">
        <f>F245/D245</f>
        <v>0.43999134074180979</v>
      </c>
      <c r="G246" s="9">
        <f>G245/D245</f>
        <v>6.0008659258190218E-2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9"/>
      <c r="T246" s="47"/>
      <c r="U246" s="47"/>
      <c r="V246" s="47"/>
      <c r="W246" s="47"/>
      <c r="X246" s="47"/>
      <c r="Y246" s="47"/>
      <c r="Z246" s="51"/>
      <c r="AA246" s="38"/>
      <c r="AB246" s="38"/>
      <c r="AC246" s="38"/>
      <c r="AD246" s="40"/>
    </row>
    <row r="247" spans="1:30" ht="31.5">
      <c r="A247" s="57" t="s">
        <v>351</v>
      </c>
      <c r="B247" s="1" t="s">
        <v>352</v>
      </c>
      <c r="C247" s="15" t="s">
        <v>354</v>
      </c>
      <c r="D247" s="20">
        <v>40000</v>
      </c>
      <c r="E247" s="20">
        <v>20000</v>
      </c>
      <c r="F247" s="20">
        <v>16000</v>
      </c>
      <c r="G247" s="20">
        <v>4000</v>
      </c>
      <c r="H247" s="46">
        <v>2</v>
      </c>
      <c r="I247" s="46">
        <v>2</v>
      </c>
      <c r="J247" s="46">
        <v>3</v>
      </c>
      <c r="K247" s="46">
        <v>2</v>
      </c>
      <c r="L247" s="46">
        <v>2</v>
      </c>
      <c r="M247" s="46">
        <v>2</v>
      </c>
      <c r="N247" s="46">
        <v>2</v>
      </c>
      <c r="O247" s="46">
        <v>1</v>
      </c>
      <c r="P247" s="46">
        <v>2</v>
      </c>
      <c r="Q247" s="46">
        <v>2</v>
      </c>
      <c r="R247" s="46">
        <v>1</v>
      </c>
      <c r="S247" s="48"/>
      <c r="T247" s="46">
        <v>2</v>
      </c>
      <c r="U247" s="46">
        <v>3</v>
      </c>
      <c r="V247" s="46">
        <v>2</v>
      </c>
      <c r="W247" s="46">
        <v>2</v>
      </c>
      <c r="X247" s="46">
        <v>2</v>
      </c>
      <c r="Y247" s="46">
        <v>2</v>
      </c>
      <c r="Z247" s="50">
        <f t="shared" si="120"/>
        <v>2</v>
      </c>
      <c r="AA247" s="37">
        <v>1</v>
      </c>
      <c r="AB247" s="37">
        <v>1</v>
      </c>
      <c r="AC247" s="37">
        <v>0</v>
      </c>
      <c r="AD247" s="39">
        <f t="shared" si="121"/>
        <v>4</v>
      </c>
    </row>
    <row r="248" spans="1:30" ht="30.75" thickBot="1">
      <c r="A248" s="58"/>
      <c r="B248" s="3" t="s">
        <v>353</v>
      </c>
      <c r="C248" s="16"/>
      <c r="D248" s="17"/>
      <c r="E248" s="9">
        <f>E247/D247</f>
        <v>0.5</v>
      </c>
      <c r="F248" s="9">
        <f>F247/D247</f>
        <v>0.4</v>
      </c>
      <c r="G248" s="9">
        <f>G247/D247</f>
        <v>0.1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9"/>
      <c r="T248" s="47"/>
      <c r="U248" s="47"/>
      <c r="V248" s="47"/>
      <c r="W248" s="47"/>
      <c r="X248" s="47"/>
      <c r="Y248" s="47"/>
      <c r="Z248" s="51"/>
      <c r="AA248" s="38"/>
      <c r="AB248" s="38"/>
      <c r="AC248" s="38"/>
      <c r="AD248" s="40"/>
    </row>
    <row r="249" spans="1:30" ht="31.5">
      <c r="A249" s="57" t="s">
        <v>355</v>
      </c>
      <c r="B249" s="1" t="s">
        <v>10</v>
      </c>
      <c r="C249" s="15" t="s">
        <v>357</v>
      </c>
      <c r="D249" s="20">
        <v>64000</v>
      </c>
      <c r="E249" s="20">
        <v>32000</v>
      </c>
      <c r="F249" s="20">
        <v>28800</v>
      </c>
      <c r="G249" s="20">
        <v>3200</v>
      </c>
      <c r="H249" s="46">
        <v>2</v>
      </c>
      <c r="I249" s="46">
        <v>2</v>
      </c>
      <c r="J249" s="46">
        <v>2</v>
      </c>
      <c r="K249" s="46">
        <v>2</v>
      </c>
      <c r="L249" s="46">
        <v>2</v>
      </c>
      <c r="M249" s="46">
        <v>2</v>
      </c>
      <c r="N249" s="46">
        <v>2</v>
      </c>
      <c r="O249" s="46">
        <v>3</v>
      </c>
      <c r="P249" s="46">
        <v>2</v>
      </c>
      <c r="Q249" s="46">
        <v>2</v>
      </c>
      <c r="R249" s="46">
        <v>1</v>
      </c>
      <c r="S249" s="48"/>
      <c r="T249" s="46">
        <v>2</v>
      </c>
      <c r="U249" s="46">
        <v>2</v>
      </c>
      <c r="V249" s="46">
        <v>2</v>
      </c>
      <c r="W249" s="46">
        <v>2</v>
      </c>
      <c r="X249" s="46">
        <v>2</v>
      </c>
      <c r="Y249" s="46">
        <v>2</v>
      </c>
      <c r="Z249" s="50">
        <f t="shared" si="120"/>
        <v>2</v>
      </c>
      <c r="AA249" s="37">
        <v>1</v>
      </c>
      <c r="AB249" s="37">
        <v>0</v>
      </c>
      <c r="AC249" s="37">
        <v>1</v>
      </c>
      <c r="AD249" s="39">
        <f t="shared" si="121"/>
        <v>4</v>
      </c>
    </row>
    <row r="250" spans="1:30" ht="30.75" thickBot="1">
      <c r="A250" s="58"/>
      <c r="B250" s="3" t="s">
        <v>356</v>
      </c>
      <c r="C250" s="16"/>
      <c r="D250" s="17"/>
      <c r="E250" s="9">
        <f>E249/D249</f>
        <v>0.5</v>
      </c>
      <c r="F250" s="9">
        <f>F249/D249</f>
        <v>0.45</v>
      </c>
      <c r="G250" s="9">
        <f>G249/D249</f>
        <v>0.05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9"/>
      <c r="T250" s="47"/>
      <c r="U250" s="47"/>
      <c r="V250" s="47"/>
      <c r="W250" s="47"/>
      <c r="X250" s="47"/>
      <c r="Y250" s="47"/>
      <c r="Z250" s="51"/>
      <c r="AA250" s="38"/>
      <c r="AB250" s="38"/>
      <c r="AC250" s="38"/>
      <c r="AD250" s="40"/>
    </row>
    <row r="251" spans="1:30" ht="94.5">
      <c r="A251" s="57" t="s">
        <v>358</v>
      </c>
      <c r="B251" s="1" t="s">
        <v>359</v>
      </c>
      <c r="C251" s="15" t="s">
        <v>360</v>
      </c>
      <c r="D251" s="20">
        <v>61051</v>
      </c>
      <c r="E251" s="20">
        <v>30526</v>
      </c>
      <c r="F251" s="20">
        <v>27473</v>
      </c>
      <c r="G251" s="20">
        <v>3052</v>
      </c>
      <c r="H251" s="46">
        <v>2</v>
      </c>
      <c r="I251" s="46">
        <v>2</v>
      </c>
      <c r="J251" s="46">
        <v>2</v>
      </c>
      <c r="K251" s="46">
        <v>3</v>
      </c>
      <c r="L251" s="46">
        <v>2</v>
      </c>
      <c r="M251" s="46">
        <v>2</v>
      </c>
      <c r="N251" s="46">
        <v>2</v>
      </c>
      <c r="O251" s="46">
        <v>3</v>
      </c>
      <c r="P251" s="46">
        <v>2</v>
      </c>
      <c r="Q251" s="46">
        <v>2</v>
      </c>
      <c r="R251" s="46">
        <v>2</v>
      </c>
      <c r="S251" s="48"/>
      <c r="T251" s="46">
        <v>2</v>
      </c>
      <c r="U251" s="46">
        <v>2</v>
      </c>
      <c r="V251" s="46">
        <v>2</v>
      </c>
      <c r="W251" s="46">
        <v>2</v>
      </c>
      <c r="X251" s="46">
        <v>3</v>
      </c>
      <c r="Y251" s="46">
        <v>2</v>
      </c>
      <c r="Z251" s="50">
        <f t="shared" si="120"/>
        <v>2.1764705882352939</v>
      </c>
      <c r="AA251" s="37">
        <v>1</v>
      </c>
      <c r="AB251" s="37">
        <v>0</v>
      </c>
      <c r="AC251" s="37">
        <v>1</v>
      </c>
      <c r="AD251" s="39">
        <f t="shared" si="121"/>
        <v>4.1764705882352935</v>
      </c>
    </row>
    <row r="252" spans="1:30" ht="45.75" thickBot="1">
      <c r="A252" s="58"/>
      <c r="B252" s="3" t="s">
        <v>288</v>
      </c>
      <c r="C252" s="16"/>
      <c r="D252" s="17"/>
      <c r="E252" s="9">
        <f>E251/D251</f>
        <v>0.50000818987403972</v>
      </c>
      <c r="F252" s="9">
        <f>F251/D251</f>
        <v>0.45000081898740396</v>
      </c>
      <c r="G252" s="9">
        <f>G251/D251</f>
        <v>4.999099113855629E-2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9"/>
      <c r="T252" s="47"/>
      <c r="U252" s="47"/>
      <c r="V252" s="47"/>
      <c r="W252" s="47"/>
      <c r="X252" s="47"/>
      <c r="Y252" s="47"/>
      <c r="Z252" s="51"/>
      <c r="AA252" s="38"/>
      <c r="AB252" s="38"/>
      <c r="AC252" s="38"/>
      <c r="AD252" s="40"/>
    </row>
    <row r="253" spans="1:30" ht="78.75">
      <c r="A253" s="57" t="s">
        <v>361</v>
      </c>
      <c r="B253" s="1" t="s">
        <v>132</v>
      </c>
      <c r="C253" s="15" t="s">
        <v>362</v>
      </c>
      <c r="D253" s="20">
        <v>29700</v>
      </c>
      <c r="E253" s="20">
        <v>14850</v>
      </c>
      <c r="F253" s="20">
        <v>13365</v>
      </c>
      <c r="G253" s="20">
        <v>1485</v>
      </c>
      <c r="H253" s="46">
        <v>3</v>
      </c>
      <c r="I253" s="46">
        <v>2</v>
      </c>
      <c r="J253" s="46">
        <v>1</v>
      </c>
      <c r="K253" s="46">
        <v>3</v>
      </c>
      <c r="L253" s="46">
        <v>3</v>
      </c>
      <c r="M253" s="46">
        <v>2</v>
      </c>
      <c r="N253" s="46">
        <v>3</v>
      </c>
      <c r="O253" s="46">
        <v>3</v>
      </c>
      <c r="P253" s="46">
        <v>3</v>
      </c>
      <c r="Q253" s="46">
        <v>2</v>
      </c>
      <c r="R253" s="46">
        <v>3</v>
      </c>
      <c r="S253" s="48"/>
      <c r="T253" s="46">
        <v>3</v>
      </c>
      <c r="U253" s="46">
        <v>3</v>
      </c>
      <c r="V253" s="46">
        <v>3</v>
      </c>
      <c r="W253" s="46">
        <v>3</v>
      </c>
      <c r="X253" s="46">
        <v>3</v>
      </c>
      <c r="Y253" s="46">
        <v>3</v>
      </c>
      <c r="Z253" s="50">
        <f t="shared" si="120"/>
        <v>2.7058823529411766</v>
      </c>
      <c r="AA253" s="37">
        <v>1</v>
      </c>
      <c r="AB253" s="37">
        <v>0</v>
      </c>
      <c r="AC253" s="37">
        <v>0</v>
      </c>
      <c r="AD253" s="39">
        <f t="shared" si="121"/>
        <v>3.7058823529411766</v>
      </c>
    </row>
    <row r="254" spans="1:30" ht="16.5" customHeight="1" thickBot="1">
      <c r="A254" s="58"/>
      <c r="B254" s="3" t="s">
        <v>29</v>
      </c>
      <c r="C254" s="16"/>
      <c r="D254" s="17"/>
      <c r="E254" s="9">
        <f>E253/D253</f>
        <v>0.5</v>
      </c>
      <c r="F254" s="9">
        <f>F253/D253</f>
        <v>0.45</v>
      </c>
      <c r="G254" s="9">
        <f>G253/D253</f>
        <v>0.05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9"/>
      <c r="T254" s="47"/>
      <c r="U254" s="47"/>
      <c r="V254" s="47"/>
      <c r="W254" s="47"/>
      <c r="X254" s="47"/>
      <c r="Y254" s="47"/>
      <c r="Z254" s="51"/>
      <c r="AA254" s="38"/>
      <c r="AB254" s="38"/>
      <c r="AC254" s="38"/>
      <c r="AD254" s="40"/>
    </row>
    <row r="255" spans="1:30" ht="63">
      <c r="A255" s="57" t="s">
        <v>363</v>
      </c>
      <c r="B255" s="1" t="s">
        <v>364</v>
      </c>
      <c r="C255" s="15" t="s">
        <v>366</v>
      </c>
      <c r="D255" s="20">
        <v>360000</v>
      </c>
      <c r="E255" s="20">
        <v>180000</v>
      </c>
      <c r="F255" s="20">
        <v>158000</v>
      </c>
      <c r="G255" s="20">
        <v>22000</v>
      </c>
      <c r="H255" s="46">
        <v>2</v>
      </c>
      <c r="I255" s="46">
        <v>2</v>
      </c>
      <c r="J255" s="46">
        <v>3</v>
      </c>
      <c r="K255" s="46">
        <v>2</v>
      </c>
      <c r="L255" s="46">
        <v>2</v>
      </c>
      <c r="M255" s="46">
        <v>2</v>
      </c>
      <c r="N255" s="46">
        <v>2</v>
      </c>
      <c r="O255" s="46">
        <v>3</v>
      </c>
      <c r="P255" s="46">
        <v>2</v>
      </c>
      <c r="Q255" s="46">
        <v>3</v>
      </c>
      <c r="R255" s="46">
        <v>2</v>
      </c>
      <c r="S255" s="48"/>
      <c r="T255" s="46">
        <v>2</v>
      </c>
      <c r="U255" s="46">
        <v>2</v>
      </c>
      <c r="V255" s="46">
        <v>2</v>
      </c>
      <c r="W255" s="46">
        <v>2</v>
      </c>
      <c r="X255" s="46">
        <v>1</v>
      </c>
      <c r="Y255" s="46">
        <v>2</v>
      </c>
      <c r="Z255" s="50">
        <f t="shared" si="120"/>
        <v>2.1176470588235294</v>
      </c>
      <c r="AA255" s="37">
        <v>0</v>
      </c>
      <c r="AB255" s="37">
        <v>1</v>
      </c>
      <c r="AC255" s="37">
        <v>0</v>
      </c>
      <c r="AD255" s="39">
        <f t="shared" si="121"/>
        <v>3.1176470588235294</v>
      </c>
    </row>
    <row r="256" spans="1:30" ht="16.5" customHeight="1" thickBot="1">
      <c r="A256" s="58"/>
      <c r="B256" s="3" t="s">
        <v>365</v>
      </c>
      <c r="C256" s="16"/>
      <c r="D256" s="17"/>
      <c r="E256" s="9">
        <f>E255/D255</f>
        <v>0.5</v>
      </c>
      <c r="F256" s="9">
        <f>F255/D255</f>
        <v>0.43888888888888888</v>
      </c>
      <c r="G256" s="9">
        <f>G255/D255</f>
        <v>6.1111111111111109E-2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9"/>
      <c r="T256" s="47"/>
      <c r="U256" s="47"/>
      <c r="V256" s="47"/>
      <c r="W256" s="47"/>
      <c r="X256" s="47"/>
      <c r="Y256" s="47"/>
      <c r="Z256" s="51"/>
      <c r="AA256" s="38"/>
      <c r="AB256" s="38"/>
      <c r="AC256" s="38"/>
      <c r="AD256" s="40"/>
    </row>
    <row r="257" spans="1:30" ht="126">
      <c r="A257" s="57" t="s">
        <v>367</v>
      </c>
      <c r="B257" s="1" t="s">
        <v>368</v>
      </c>
      <c r="C257" s="15" t="s">
        <v>370</v>
      </c>
      <c r="D257" s="20">
        <v>243340</v>
      </c>
      <c r="E257" s="20">
        <v>121670</v>
      </c>
      <c r="F257" s="20">
        <v>107069.6</v>
      </c>
      <c r="G257" s="20">
        <v>14600.4</v>
      </c>
      <c r="H257" s="46">
        <v>1</v>
      </c>
      <c r="I257" s="46">
        <v>2</v>
      </c>
      <c r="J257" s="46">
        <v>1</v>
      </c>
      <c r="K257" s="46">
        <v>1</v>
      </c>
      <c r="L257" s="46">
        <v>1</v>
      </c>
      <c r="M257" s="46">
        <v>3</v>
      </c>
      <c r="N257" s="46">
        <v>1</v>
      </c>
      <c r="O257" s="46">
        <v>1</v>
      </c>
      <c r="P257" s="46">
        <v>1</v>
      </c>
      <c r="Q257" s="46">
        <v>3</v>
      </c>
      <c r="R257" s="46">
        <v>3</v>
      </c>
      <c r="S257" s="48"/>
      <c r="T257" s="46">
        <v>1</v>
      </c>
      <c r="U257" s="46">
        <v>1</v>
      </c>
      <c r="V257" s="46">
        <v>1</v>
      </c>
      <c r="W257" s="46">
        <v>1</v>
      </c>
      <c r="X257" s="46">
        <v>1</v>
      </c>
      <c r="Y257" s="46">
        <v>1</v>
      </c>
      <c r="Z257" s="50">
        <f t="shared" si="120"/>
        <v>1.411764705882353</v>
      </c>
      <c r="AA257" s="37">
        <v>1</v>
      </c>
      <c r="AB257" s="37">
        <v>1</v>
      </c>
      <c r="AC257" s="37">
        <v>0</v>
      </c>
      <c r="AD257" s="39">
        <f t="shared" si="121"/>
        <v>3.4117647058823533</v>
      </c>
    </row>
    <row r="258" spans="1:30" ht="30.75" thickBot="1">
      <c r="A258" s="58"/>
      <c r="B258" s="3" t="s">
        <v>369</v>
      </c>
      <c r="C258" s="16"/>
      <c r="D258" s="17"/>
      <c r="E258" s="9">
        <f>E257/D257</f>
        <v>0.5</v>
      </c>
      <c r="F258" s="9">
        <f>F257/D257</f>
        <v>0.44</v>
      </c>
      <c r="G258" s="9">
        <f>G257/D257</f>
        <v>0.06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9"/>
      <c r="T258" s="47"/>
      <c r="U258" s="47"/>
      <c r="V258" s="47"/>
      <c r="W258" s="47"/>
      <c r="X258" s="47"/>
      <c r="Y258" s="47"/>
      <c r="Z258" s="51"/>
      <c r="AA258" s="38"/>
      <c r="AB258" s="38"/>
      <c r="AC258" s="38"/>
      <c r="AD258" s="40"/>
    </row>
    <row r="259" spans="1:30" ht="47.25">
      <c r="A259" s="57" t="s">
        <v>371</v>
      </c>
      <c r="B259" s="1" t="s">
        <v>136</v>
      </c>
      <c r="C259" s="15" t="s">
        <v>372</v>
      </c>
      <c r="D259" s="20">
        <v>230000</v>
      </c>
      <c r="E259" s="20">
        <v>115000</v>
      </c>
      <c r="F259" s="20">
        <v>101200</v>
      </c>
      <c r="G259" s="20">
        <v>13800</v>
      </c>
      <c r="H259" s="46">
        <v>2</v>
      </c>
      <c r="I259" s="46">
        <v>2</v>
      </c>
      <c r="J259" s="46">
        <v>1</v>
      </c>
      <c r="K259" s="46">
        <v>2</v>
      </c>
      <c r="L259" s="46">
        <v>2</v>
      </c>
      <c r="M259" s="46">
        <v>2</v>
      </c>
      <c r="N259" s="46">
        <v>2</v>
      </c>
      <c r="O259" s="46">
        <v>3</v>
      </c>
      <c r="P259" s="46">
        <v>2</v>
      </c>
      <c r="Q259" s="46">
        <v>3</v>
      </c>
      <c r="R259" s="46">
        <v>3</v>
      </c>
      <c r="S259" s="48"/>
      <c r="T259" s="46">
        <v>2</v>
      </c>
      <c r="U259" s="46">
        <v>2</v>
      </c>
      <c r="V259" s="46">
        <v>2</v>
      </c>
      <c r="W259" s="46">
        <v>2</v>
      </c>
      <c r="X259" s="46">
        <v>2</v>
      </c>
      <c r="Y259" s="46">
        <v>2</v>
      </c>
      <c r="Z259" s="50">
        <f t="shared" si="120"/>
        <v>2.1176470588235294</v>
      </c>
      <c r="AA259" s="37">
        <v>0</v>
      </c>
      <c r="AB259" s="37">
        <v>1</v>
      </c>
      <c r="AC259" s="37">
        <v>0</v>
      </c>
      <c r="AD259" s="39">
        <f t="shared" si="121"/>
        <v>3.1176470588235294</v>
      </c>
    </row>
    <row r="260" spans="1:30" ht="16.5" customHeight="1" thickBot="1">
      <c r="A260" s="58"/>
      <c r="B260" s="3" t="s">
        <v>29</v>
      </c>
      <c r="C260" s="16"/>
      <c r="D260" s="17"/>
      <c r="E260" s="9">
        <f>E259/D259</f>
        <v>0.5</v>
      </c>
      <c r="F260" s="9">
        <f>F259/D259</f>
        <v>0.44</v>
      </c>
      <c r="G260" s="9">
        <f>G259/D259</f>
        <v>0.06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9"/>
      <c r="T260" s="47"/>
      <c r="U260" s="47"/>
      <c r="V260" s="47"/>
      <c r="W260" s="47"/>
      <c r="X260" s="47"/>
      <c r="Y260" s="47"/>
      <c r="Z260" s="51"/>
      <c r="AA260" s="38"/>
      <c r="AB260" s="38"/>
      <c r="AC260" s="38"/>
      <c r="AD260" s="40"/>
    </row>
    <row r="261" spans="1:30" ht="31.5">
      <c r="A261" s="57" t="s">
        <v>373</v>
      </c>
      <c r="B261" s="1" t="s">
        <v>374</v>
      </c>
      <c r="C261" s="15" t="s">
        <v>376</v>
      </c>
      <c r="D261" s="20">
        <v>200000</v>
      </c>
      <c r="E261" s="20">
        <v>95000</v>
      </c>
      <c r="F261" s="20">
        <v>95000</v>
      </c>
      <c r="G261" s="20">
        <v>10000</v>
      </c>
      <c r="H261" s="46">
        <v>2</v>
      </c>
      <c r="I261" s="46">
        <v>2</v>
      </c>
      <c r="J261" s="46">
        <v>1</v>
      </c>
      <c r="K261" s="46">
        <v>2</v>
      </c>
      <c r="L261" s="46">
        <v>2</v>
      </c>
      <c r="M261" s="46">
        <v>3</v>
      </c>
      <c r="N261" s="46">
        <v>2</v>
      </c>
      <c r="O261" s="46">
        <v>1</v>
      </c>
      <c r="P261" s="46">
        <v>2</v>
      </c>
      <c r="Q261" s="46">
        <v>3</v>
      </c>
      <c r="R261" s="46">
        <v>3</v>
      </c>
      <c r="S261" s="48"/>
      <c r="T261" s="46">
        <v>2</v>
      </c>
      <c r="U261" s="46">
        <v>2</v>
      </c>
      <c r="V261" s="46">
        <v>2</v>
      </c>
      <c r="W261" s="46">
        <v>2</v>
      </c>
      <c r="X261" s="46">
        <v>2</v>
      </c>
      <c r="Y261" s="46">
        <v>2</v>
      </c>
      <c r="Z261" s="50">
        <f t="shared" si="120"/>
        <v>2.0588235294117645</v>
      </c>
      <c r="AA261" s="37">
        <v>1</v>
      </c>
      <c r="AB261" s="37">
        <v>0</v>
      </c>
      <c r="AC261" s="37">
        <v>0</v>
      </c>
      <c r="AD261" s="39">
        <f t="shared" si="121"/>
        <v>3.0588235294117645</v>
      </c>
    </row>
    <row r="262" spans="1:30" ht="16.5" customHeight="1" thickBot="1">
      <c r="A262" s="58"/>
      <c r="B262" s="3" t="s">
        <v>375</v>
      </c>
      <c r="C262" s="16"/>
      <c r="D262" s="17"/>
      <c r="E262" s="9">
        <f>E261/D261</f>
        <v>0.47499999999999998</v>
      </c>
      <c r="F262" s="9">
        <f>F261/D261</f>
        <v>0.47499999999999998</v>
      </c>
      <c r="G262" s="9">
        <f>G261/D261</f>
        <v>0.05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9"/>
      <c r="T262" s="47"/>
      <c r="U262" s="47"/>
      <c r="V262" s="47"/>
      <c r="W262" s="47"/>
      <c r="X262" s="47"/>
      <c r="Y262" s="47"/>
      <c r="Z262" s="51"/>
      <c r="AA262" s="38"/>
      <c r="AB262" s="38"/>
      <c r="AC262" s="38"/>
      <c r="AD262" s="40"/>
    </row>
    <row r="263" spans="1:30" ht="63">
      <c r="A263" s="57" t="s">
        <v>377</v>
      </c>
      <c r="B263" s="1" t="s">
        <v>132</v>
      </c>
      <c r="C263" s="15" t="s">
        <v>378</v>
      </c>
      <c r="D263" s="20">
        <v>176186</v>
      </c>
      <c r="E263" s="20">
        <v>88093</v>
      </c>
      <c r="F263" s="20">
        <v>79284</v>
      </c>
      <c r="G263" s="20">
        <v>8809</v>
      </c>
      <c r="H263" s="46">
        <v>2</v>
      </c>
      <c r="I263" s="46">
        <v>2</v>
      </c>
      <c r="J263" s="46">
        <v>1</v>
      </c>
      <c r="K263" s="46">
        <v>2</v>
      </c>
      <c r="L263" s="46">
        <v>2</v>
      </c>
      <c r="M263" s="46">
        <v>2</v>
      </c>
      <c r="N263" s="46">
        <v>2</v>
      </c>
      <c r="O263" s="46">
        <v>2</v>
      </c>
      <c r="P263" s="46">
        <v>2</v>
      </c>
      <c r="Q263" s="46">
        <v>2</v>
      </c>
      <c r="R263" s="46">
        <v>2</v>
      </c>
      <c r="S263" s="48"/>
      <c r="T263" s="46">
        <v>2</v>
      </c>
      <c r="U263" s="46">
        <v>3</v>
      </c>
      <c r="V263" s="46">
        <v>2</v>
      </c>
      <c r="W263" s="46">
        <v>2</v>
      </c>
      <c r="X263" s="46">
        <v>2</v>
      </c>
      <c r="Y263" s="46">
        <v>2</v>
      </c>
      <c r="Z263" s="50">
        <f t="shared" si="120"/>
        <v>2</v>
      </c>
      <c r="AA263" s="37">
        <v>1</v>
      </c>
      <c r="AB263" s="37">
        <v>0</v>
      </c>
      <c r="AC263" s="37">
        <v>0</v>
      </c>
      <c r="AD263" s="39">
        <f t="shared" si="121"/>
        <v>3</v>
      </c>
    </row>
    <row r="264" spans="1:30" ht="16.5" customHeight="1" thickBot="1">
      <c r="A264" s="58"/>
      <c r="B264" s="3" t="s">
        <v>29</v>
      </c>
      <c r="C264" s="16"/>
      <c r="D264" s="17"/>
      <c r="E264" s="9">
        <f>E263/D263</f>
        <v>0.5</v>
      </c>
      <c r="F264" s="9">
        <f>F263/D263</f>
        <v>0.45000170274596163</v>
      </c>
      <c r="G264" s="9">
        <f>G263/D263</f>
        <v>4.9998297254038343E-2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9"/>
      <c r="T264" s="47"/>
      <c r="U264" s="47"/>
      <c r="V264" s="47"/>
      <c r="W264" s="47"/>
      <c r="X264" s="47"/>
      <c r="Y264" s="47"/>
      <c r="Z264" s="51"/>
      <c r="AA264" s="38"/>
      <c r="AB264" s="38"/>
      <c r="AC264" s="38"/>
      <c r="AD264" s="40"/>
    </row>
    <row r="265" spans="1:30" ht="78.75">
      <c r="A265" s="57" t="s">
        <v>379</v>
      </c>
      <c r="B265" s="1" t="s">
        <v>197</v>
      </c>
      <c r="C265" s="15" t="s">
        <v>380</v>
      </c>
      <c r="D265" s="20">
        <v>145600</v>
      </c>
      <c r="E265" s="20">
        <v>72000</v>
      </c>
      <c r="F265" s="20">
        <v>65600</v>
      </c>
      <c r="G265" s="20">
        <v>8000</v>
      </c>
      <c r="H265" s="46">
        <v>2</v>
      </c>
      <c r="I265" s="46">
        <v>2</v>
      </c>
      <c r="J265" s="46">
        <v>3</v>
      </c>
      <c r="K265" s="46">
        <v>2</v>
      </c>
      <c r="L265" s="46">
        <v>2</v>
      </c>
      <c r="M265" s="46">
        <v>2</v>
      </c>
      <c r="N265" s="46">
        <v>2</v>
      </c>
      <c r="O265" s="46">
        <v>1</v>
      </c>
      <c r="P265" s="46">
        <v>2</v>
      </c>
      <c r="Q265" s="46">
        <v>3</v>
      </c>
      <c r="R265" s="46">
        <v>3</v>
      </c>
      <c r="S265" s="48"/>
      <c r="T265" s="46">
        <v>2</v>
      </c>
      <c r="U265" s="46">
        <v>2</v>
      </c>
      <c r="V265" s="46">
        <v>2</v>
      </c>
      <c r="W265" s="46">
        <v>2</v>
      </c>
      <c r="X265" s="46">
        <v>2</v>
      </c>
      <c r="Y265" s="46">
        <v>2</v>
      </c>
      <c r="Z265" s="50">
        <f t="shared" si="120"/>
        <v>2.1176470588235294</v>
      </c>
      <c r="AA265" s="37">
        <v>1</v>
      </c>
      <c r="AB265" s="37">
        <v>0</v>
      </c>
      <c r="AC265" s="37">
        <v>0</v>
      </c>
      <c r="AD265" s="39">
        <f t="shared" si="121"/>
        <v>3.1176470588235294</v>
      </c>
    </row>
    <row r="266" spans="1:30" ht="30.75" thickBot="1">
      <c r="A266" s="58"/>
      <c r="B266" s="3" t="s">
        <v>198</v>
      </c>
      <c r="C266" s="16"/>
      <c r="D266" s="17"/>
      <c r="E266" s="9">
        <f>E265/D265</f>
        <v>0.49450549450549453</v>
      </c>
      <c r="F266" s="9">
        <f>F265/D265</f>
        <v>0.45054945054945056</v>
      </c>
      <c r="G266" s="9">
        <f>G265/D265</f>
        <v>5.4945054945054944E-2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9"/>
      <c r="T266" s="47"/>
      <c r="U266" s="47"/>
      <c r="V266" s="47"/>
      <c r="W266" s="47"/>
      <c r="X266" s="47"/>
      <c r="Y266" s="47"/>
      <c r="Z266" s="51"/>
      <c r="AA266" s="38"/>
      <c r="AB266" s="38"/>
      <c r="AC266" s="38"/>
      <c r="AD266" s="40"/>
    </row>
    <row r="267" spans="1:30" ht="31.5">
      <c r="A267" s="57" t="s">
        <v>381</v>
      </c>
      <c r="B267" s="1" t="s">
        <v>159</v>
      </c>
      <c r="C267" s="15" t="s">
        <v>382</v>
      </c>
      <c r="D267" s="20">
        <v>88100</v>
      </c>
      <c r="E267" s="20">
        <v>44050</v>
      </c>
      <c r="F267" s="20">
        <v>38764</v>
      </c>
      <c r="G267" s="20">
        <v>5286</v>
      </c>
      <c r="H267" s="46">
        <v>1</v>
      </c>
      <c r="I267" s="46">
        <v>2</v>
      </c>
      <c r="J267" s="46">
        <v>3</v>
      </c>
      <c r="K267" s="46">
        <v>1</v>
      </c>
      <c r="L267" s="46">
        <v>1</v>
      </c>
      <c r="M267" s="46">
        <v>2</v>
      </c>
      <c r="N267" s="46">
        <v>1</v>
      </c>
      <c r="O267" s="46">
        <v>3</v>
      </c>
      <c r="P267" s="46">
        <v>1</v>
      </c>
      <c r="Q267" s="46">
        <v>3</v>
      </c>
      <c r="R267" s="46">
        <v>3</v>
      </c>
      <c r="S267" s="48"/>
      <c r="T267" s="46">
        <v>1</v>
      </c>
      <c r="U267" s="46">
        <v>1</v>
      </c>
      <c r="V267" s="46">
        <v>1</v>
      </c>
      <c r="W267" s="46">
        <v>1</v>
      </c>
      <c r="X267" s="46">
        <v>1</v>
      </c>
      <c r="Y267" s="46">
        <v>1</v>
      </c>
      <c r="Z267" s="50">
        <f t="shared" si="120"/>
        <v>1.588235294117647</v>
      </c>
      <c r="AA267" s="37">
        <v>1</v>
      </c>
      <c r="AB267" s="37">
        <v>1</v>
      </c>
      <c r="AC267" s="37">
        <v>0</v>
      </c>
      <c r="AD267" s="39">
        <f t="shared" si="121"/>
        <v>3.5882352941176467</v>
      </c>
    </row>
    <row r="268" spans="1:30" ht="45.75" thickBot="1">
      <c r="A268" s="58"/>
      <c r="B268" s="3" t="s">
        <v>284</v>
      </c>
      <c r="C268" s="16"/>
      <c r="D268" s="17"/>
      <c r="E268" s="9">
        <f>E267/D267</f>
        <v>0.5</v>
      </c>
      <c r="F268" s="9">
        <f>F267/D267</f>
        <v>0.44</v>
      </c>
      <c r="G268" s="9">
        <f>G267/D267</f>
        <v>0.06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9"/>
      <c r="T268" s="47"/>
      <c r="U268" s="47"/>
      <c r="V268" s="47"/>
      <c r="W268" s="47"/>
      <c r="X268" s="47"/>
      <c r="Y268" s="47"/>
      <c r="Z268" s="51"/>
      <c r="AA268" s="38"/>
      <c r="AB268" s="38"/>
      <c r="AC268" s="38"/>
      <c r="AD268" s="40"/>
    </row>
    <row r="269" spans="1:30" ht="47.25">
      <c r="A269" s="57" t="s">
        <v>383</v>
      </c>
      <c r="B269" s="1" t="s">
        <v>364</v>
      </c>
      <c r="C269" s="15" t="s">
        <v>384</v>
      </c>
      <c r="D269" s="20">
        <v>86298</v>
      </c>
      <c r="E269" s="20">
        <v>43149</v>
      </c>
      <c r="F269" s="20">
        <v>37971</v>
      </c>
      <c r="G269" s="20">
        <v>5177</v>
      </c>
      <c r="H269" s="46">
        <v>2</v>
      </c>
      <c r="I269" s="46">
        <v>2</v>
      </c>
      <c r="J269" s="46">
        <v>3</v>
      </c>
      <c r="K269" s="46">
        <v>3</v>
      </c>
      <c r="L269" s="46">
        <v>2</v>
      </c>
      <c r="M269" s="46">
        <v>2</v>
      </c>
      <c r="N269" s="46">
        <v>2</v>
      </c>
      <c r="O269" s="46">
        <v>3</v>
      </c>
      <c r="P269" s="46">
        <v>2</v>
      </c>
      <c r="Q269" s="46">
        <v>3</v>
      </c>
      <c r="R269" s="46">
        <v>3</v>
      </c>
      <c r="S269" s="48"/>
      <c r="T269" s="46">
        <v>2</v>
      </c>
      <c r="U269" s="46">
        <v>2</v>
      </c>
      <c r="V269" s="46">
        <v>2</v>
      </c>
      <c r="W269" s="46">
        <v>2</v>
      </c>
      <c r="X269" s="46">
        <v>1</v>
      </c>
      <c r="Y269" s="46">
        <v>2</v>
      </c>
      <c r="Z269" s="50">
        <f t="shared" si="120"/>
        <v>2.2352941176470589</v>
      </c>
      <c r="AA269" s="37">
        <v>0</v>
      </c>
      <c r="AB269" s="37">
        <v>1</v>
      </c>
      <c r="AC269" s="37">
        <v>0</v>
      </c>
      <c r="AD269" s="39">
        <f t="shared" si="121"/>
        <v>3.2352941176470589</v>
      </c>
    </row>
    <row r="270" spans="1:30" ht="16.5" customHeight="1" thickBot="1">
      <c r="A270" s="58"/>
      <c r="B270" s="3" t="s">
        <v>365</v>
      </c>
      <c r="C270" s="16"/>
      <c r="D270" s="17"/>
      <c r="E270" s="9">
        <f>E269/D269</f>
        <v>0.5</v>
      </c>
      <c r="F270" s="9">
        <f>F269/D269</f>
        <v>0.43999860946951264</v>
      </c>
      <c r="G270" s="9">
        <f>G269/D269</f>
        <v>5.998980277642587E-2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9"/>
      <c r="T270" s="47"/>
      <c r="U270" s="47"/>
      <c r="V270" s="47"/>
      <c r="W270" s="47"/>
      <c r="X270" s="47"/>
      <c r="Y270" s="47"/>
      <c r="Z270" s="51"/>
      <c r="AA270" s="38"/>
      <c r="AB270" s="38"/>
      <c r="AC270" s="38"/>
      <c r="AD270" s="40"/>
    </row>
    <row r="271" spans="1:30" ht="31.5">
      <c r="A271" s="57" t="s">
        <v>385</v>
      </c>
      <c r="B271" s="1" t="s">
        <v>163</v>
      </c>
      <c r="C271" s="15" t="s">
        <v>386</v>
      </c>
      <c r="D271" s="20">
        <v>108700</v>
      </c>
      <c r="E271" s="20">
        <v>51632.5</v>
      </c>
      <c r="F271" s="20">
        <v>51632.5</v>
      </c>
      <c r="G271" s="20">
        <v>5435</v>
      </c>
      <c r="H271" s="46">
        <v>1</v>
      </c>
      <c r="I271" s="46">
        <v>2</v>
      </c>
      <c r="J271" s="46">
        <v>2</v>
      </c>
      <c r="K271" s="46">
        <v>1</v>
      </c>
      <c r="L271" s="46">
        <v>1</v>
      </c>
      <c r="M271" s="46">
        <v>2</v>
      </c>
      <c r="N271" s="46">
        <v>1</v>
      </c>
      <c r="O271" s="46">
        <v>1</v>
      </c>
      <c r="P271" s="46">
        <v>1</v>
      </c>
      <c r="Q271" s="46">
        <v>1</v>
      </c>
      <c r="R271" s="46">
        <v>2</v>
      </c>
      <c r="S271" s="48"/>
      <c r="T271" s="46">
        <v>1</v>
      </c>
      <c r="U271" s="46">
        <v>3</v>
      </c>
      <c r="V271" s="46">
        <v>1</v>
      </c>
      <c r="W271" s="46">
        <v>1</v>
      </c>
      <c r="X271" s="46">
        <v>2</v>
      </c>
      <c r="Y271" s="46">
        <v>1</v>
      </c>
      <c r="Z271" s="50">
        <f t="shared" si="120"/>
        <v>1.411764705882353</v>
      </c>
      <c r="AA271" s="37">
        <v>0</v>
      </c>
      <c r="AB271" s="37">
        <v>0</v>
      </c>
      <c r="AC271" s="37">
        <v>1</v>
      </c>
      <c r="AD271" s="39">
        <f t="shared" si="121"/>
        <v>2.4117647058823533</v>
      </c>
    </row>
    <row r="272" spans="1:30" ht="16.5" customHeight="1" thickBot="1">
      <c r="A272" s="58"/>
      <c r="B272" s="3" t="s">
        <v>69</v>
      </c>
      <c r="C272" s="16"/>
      <c r="D272" s="17"/>
      <c r="E272" s="9">
        <f>E271/D271</f>
        <v>0.47499999999999998</v>
      </c>
      <c r="F272" s="9">
        <f>F271/D271</f>
        <v>0.47499999999999998</v>
      </c>
      <c r="G272" s="9">
        <f>G271/D271</f>
        <v>0.05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9"/>
      <c r="T272" s="47"/>
      <c r="U272" s="47"/>
      <c r="V272" s="47"/>
      <c r="W272" s="47"/>
      <c r="X272" s="47"/>
      <c r="Y272" s="47"/>
      <c r="Z272" s="51"/>
      <c r="AA272" s="38"/>
      <c r="AB272" s="38"/>
      <c r="AC272" s="38"/>
      <c r="AD272" s="40"/>
    </row>
    <row r="273" spans="1:30" ht="47.25">
      <c r="A273" s="57" t="s">
        <v>387</v>
      </c>
      <c r="B273" s="1" t="s">
        <v>155</v>
      </c>
      <c r="C273" s="15" t="s">
        <v>389</v>
      </c>
      <c r="D273" s="20">
        <v>85162</v>
      </c>
      <c r="E273" s="20">
        <v>42581</v>
      </c>
      <c r="F273" s="20">
        <v>37472</v>
      </c>
      <c r="G273" s="20">
        <v>5109</v>
      </c>
      <c r="H273" s="46">
        <v>1</v>
      </c>
      <c r="I273" s="46">
        <v>2</v>
      </c>
      <c r="J273" s="46">
        <v>1</v>
      </c>
      <c r="K273" s="46">
        <v>1</v>
      </c>
      <c r="L273" s="46">
        <v>1</v>
      </c>
      <c r="M273" s="46">
        <v>2</v>
      </c>
      <c r="N273" s="46">
        <v>1</v>
      </c>
      <c r="O273" s="46">
        <v>2</v>
      </c>
      <c r="P273" s="46">
        <v>1</v>
      </c>
      <c r="Q273" s="46">
        <v>1</v>
      </c>
      <c r="R273" s="46">
        <v>1</v>
      </c>
      <c r="S273" s="48"/>
      <c r="T273" s="46">
        <v>1</v>
      </c>
      <c r="U273" s="46">
        <v>1</v>
      </c>
      <c r="V273" s="46">
        <v>1</v>
      </c>
      <c r="W273" s="46">
        <v>1</v>
      </c>
      <c r="X273" s="46">
        <v>1</v>
      </c>
      <c r="Y273" s="46">
        <v>1</v>
      </c>
      <c r="Z273" s="50">
        <f t="shared" si="120"/>
        <v>1.1764705882352942</v>
      </c>
      <c r="AA273" s="37">
        <v>0</v>
      </c>
      <c r="AB273" s="37">
        <v>1</v>
      </c>
      <c r="AC273" s="37">
        <v>0</v>
      </c>
      <c r="AD273" s="39">
        <f t="shared" si="121"/>
        <v>2.1764705882352944</v>
      </c>
    </row>
    <row r="274" spans="1:30" ht="60.75" thickBot="1">
      <c r="A274" s="58"/>
      <c r="B274" s="3" t="s">
        <v>388</v>
      </c>
      <c r="C274" s="16"/>
      <c r="D274" s="17"/>
      <c r="E274" s="9">
        <f>E273/D273</f>
        <v>0.5</v>
      </c>
      <c r="F274" s="9">
        <f>F273/D273</f>
        <v>0.44000845447500059</v>
      </c>
      <c r="G274" s="9">
        <f>G273/D273</f>
        <v>5.9991545524999412E-2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9"/>
      <c r="T274" s="47"/>
      <c r="U274" s="47"/>
      <c r="V274" s="47"/>
      <c r="W274" s="47"/>
      <c r="X274" s="47"/>
      <c r="Y274" s="47"/>
      <c r="Z274" s="51"/>
      <c r="AA274" s="38"/>
      <c r="AB274" s="38"/>
      <c r="AC274" s="38"/>
      <c r="AD274" s="40"/>
    </row>
    <row r="275" spans="1:30" ht="47.25">
      <c r="A275" s="57" t="s">
        <v>390</v>
      </c>
      <c r="B275" s="1" t="s">
        <v>155</v>
      </c>
      <c r="C275" s="15" t="s">
        <v>392</v>
      </c>
      <c r="D275" s="20">
        <v>30000</v>
      </c>
      <c r="E275" s="20">
        <v>15000</v>
      </c>
      <c r="F275" s="20">
        <v>13200</v>
      </c>
      <c r="G275" s="20">
        <v>1800</v>
      </c>
      <c r="H275" s="46">
        <v>1</v>
      </c>
      <c r="I275" s="46">
        <v>2</v>
      </c>
      <c r="J275" s="46">
        <v>1</v>
      </c>
      <c r="K275" s="46">
        <v>1</v>
      </c>
      <c r="L275" s="46">
        <v>1</v>
      </c>
      <c r="M275" s="46">
        <v>2</v>
      </c>
      <c r="N275" s="46">
        <v>1</v>
      </c>
      <c r="O275" s="46">
        <v>1</v>
      </c>
      <c r="P275" s="46">
        <v>1</v>
      </c>
      <c r="Q275" s="46">
        <v>1</v>
      </c>
      <c r="R275" s="46">
        <v>1</v>
      </c>
      <c r="S275" s="48"/>
      <c r="T275" s="46">
        <v>1</v>
      </c>
      <c r="U275" s="46">
        <v>1</v>
      </c>
      <c r="V275" s="46">
        <v>1</v>
      </c>
      <c r="W275" s="46">
        <v>1</v>
      </c>
      <c r="X275" s="46">
        <v>1</v>
      </c>
      <c r="Y275" s="46">
        <v>1</v>
      </c>
      <c r="Z275" s="50">
        <f t="shared" si="120"/>
        <v>1.1176470588235294</v>
      </c>
      <c r="AA275" s="37">
        <v>0</v>
      </c>
      <c r="AB275" s="37">
        <v>1</v>
      </c>
      <c r="AC275" s="37">
        <v>0</v>
      </c>
      <c r="AD275" s="39">
        <f t="shared" si="121"/>
        <v>2.1176470588235294</v>
      </c>
    </row>
    <row r="276" spans="1:30" ht="60.75" thickBot="1">
      <c r="A276" s="58"/>
      <c r="B276" s="3" t="s">
        <v>391</v>
      </c>
      <c r="C276" s="16"/>
      <c r="D276" s="17"/>
      <c r="E276" s="9">
        <f>E275/D275</f>
        <v>0.5</v>
      </c>
      <c r="F276" s="9">
        <f>F275/D275</f>
        <v>0.44</v>
      </c>
      <c r="G276" s="9">
        <f>G275/D275</f>
        <v>0.06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9"/>
      <c r="T276" s="47"/>
      <c r="U276" s="47"/>
      <c r="V276" s="47"/>
      <c r="W276" s="47"/>
      <c r="X276" s="47"/>
      <c r="Y276" s="47"/>
      <c r="Z276" s="51"/>
      <c r="AA276" s="38"/>
      <c r="AB276" s="38"/>
      <c r="AC276" s="38"/>
      <c r="AD276" s="40"/>
    </row>
  </sheetData>
  <mergeCells count="3228">
    <mergeCell ref="AD2:AD3"/>
    <mergeCell ref="A164:A165"/>
    <mergeCell ref="H164:H165"/>
    <mergeCell ref="H275:H276"/>
    <mergeCell ref="AA2:AA3"/>
    <mergeCell ref="AB2:AB3"/>
    <mergeCell ref="AC2:AC3"/>
    <mergeCell ref="A275:A276"/>
    <mergeCell ref="H271:H272"/>
    <mergeCell ref="A273:A274"/>
    <mergeCell ref="H273:H274"/>
    <mergeCell ref="A271:A272"/>
    <mergeCell ref="H267:H268"/>
    <mergeCell ref="A269:A270"/>
    <mergeCell ref="H269:H270"/>
    <mergeCell ref="A267:A268"/>
    <mergeCell ref="H263:H264"/>
    <mergeCell ref="A265:A266"/>
    <mergeCell ref="H265:H266"/>
    <mergeCell ref="A263:A264"/>
    <mergeCell ref="H259:H260"/>
    <mergeCell ref="A261:A262"/>
    <mergeCell ref="H261:H262"/>
    <mergeCell ref="H247:H248"/>
    <mergeCell ref="A249:A250"/>
    <mergeCell ref="H249:H250"/>
    <mergeCell ref="A247:A248"/>
    <mergeCell ref="H243:H244"/>
    <mergeCell ref="A245:A246"/>
    <mergeCell ref="H245:H246"/>
    <mergeCell ref="A243:A244"/>
    <mergeCell ref="H239:H240"/>
    <mergeCell ref="A241:A242"/>
    <mergeCell ref="H241:H242"/>
    <mergeCell ref="A239:A240"/>
    <mergeCell ref="A259:A260"/>
    <mergeCell ref="H255:H256"/>
    <mergeCell ref="A257:A258"/>
    <mergeCell ref="H257:H258"/>
    <mergeCell ref="A255:A256"/>
    <mergeCell ref="H251:H252"/>
    <mergeCell ref="A253:A254"/>
    <mergeCell ref="H253:H254"/>
    <mergeCell ref="A251:A252"/>
    <mergeCell ref="H218:H219"/>
    <mergeCell ref="A220:A221"/>
    <mergeCell ref="H220:H221"/>
    <mergeCell ref="A218:A219"/>
    <mergeCell ref="A232:A234"/>
    <mergeCell ref="H232:H234"/>
    <mergeCell ref="A230:A231"/>
    <mergeCell ref="H235:H236"/>
    <mergeCell ref="A237:A238"/>
    <mergeCell ref="H237:H238"/>
    <mergeCell ref="A235:A236"/>
    <mergeCell ref="H222:H223"/>
    <mergeCell ref="A224:A225"/>
    <mergeCell ref="H224:H225"/>
    <mergeCell ref="A222:A223"/>
    <mergeCell ref="H226:H227"/>
    <mergeCell ref="A228:A229"/>
    <mergeCell ref="H228:H229"/>
    <mergeCell ref="A226:A227"/>
    <mergeCell ref="H230:H231"/>
    <mergeCell ref="H198:H199"/>
    <mergeCell ref="A200:A201"/>
    <mergeCell ref="H200:H201"/>
    <mergeCell ref="A198:A199"/>
    <mergeCell ref="H202:H203"/>
    <mergeCell ref="A204:A206"/>
    <mergeCell ref="H204:H206"/>
    <mergeCell ref="A202:A203"/>
    <mergeCell ref="H207:H208"/>
    <mergeCell ref="A209:A210"/>
    <mergeCell ref="H209:H210"/>
    <mergeCell ref="A207:A208"/>
    <mergeCell ref="A215:A217"/>
    <mergeCell ref="H215:H217"/>
    <mergeCell ref="H211:H212"/>
    <mergeCell ref="A213:A214"/>
    <mergeCell ref="H213:H214"/>
    <mergeCell ref="A211:A212"/>
    <mergeCell ref="A183:A185"/>
    <mergeCell ref="H183:H185"/>
    <mergeCell ref="H179:H180"/>
    <mergeCell ref="A181:A182"/>
    <mergeCell ref="H181:H182"/>
    <mergeCell ref="A179:A180"/>
    <mergeCell ref="H186:H187"/>
    <mergeCell ref="A188:A189"/>
    <mergeCell ref="H188:H189"/>
    <mergeCell ref="A186:A187"/>
    <mergeCell ref="H190:H191"/>
    <mergeCell ref="A192:A193"/>
    <mergeCell ref="H192:H193"/>
    <mergeCell ref="A190:A191"/>
    <mergeCell ref="H194:H195"/>
    <mergeCell ref="A196:A197"/>
    <mergeCell ref="H196:H197"/>
    <mergeCell ref="A194:A195"/>
    <mergeCell ref="H162:H163"/>
    <mergeCell ref="A166:A167"/>
    <mergeCell ref="H166:H167"/>
    <mergeCell ref="A162:A163"/>
    <mergeCell ref="H158:H159"/>
    <mergeCell ref="A160:A161"/>
    <mergeCell ref="H160:H161"/>
    <mergeCell ref="A158:A159"/>
    <mergeCell ref="H154:H155"/>
    <mergeCell ref="A156:A157"/>
    <mergeCell ref="H156:H157"/>
    <mergeCell ref="A154:A155"/>
    <mergeCell ref="H175:H176"/>
    <mergeCell ref="A177:A178"/>
    <mergeCell ref="H177:H178"/>
    <mergeCell ref="A175:A176"/>
    <mergeCell ref="H171:H172"/>
    <mergeCell ref="A173:A174"/>
    <mergeCell ref="H173:H174"/>
    <mergeCell ref="A171:A172"/>
    <mergeCell ref="A168:A170"/>
    <mergeCell ref="H168:H170"/>
    <mergeCell ref="H138:H139"/>
    <mergeCell ref="A140:A141"/>
    <mergeCell ref="H140:H141"/>
    <mergeCell ref="A138:A139"/>
    <mergeCell ref="H134:H135"/>
    <mergeCell ref="A136:A137"/>
    <mergeCell ref="H136:H137"/>
    <mergeCell ref="A134:A135"/>
    <mergeCell ref="H130:H131"/>
    <mergeCell ref="A132:A133"/>
    <mergeCell ref="H132:H133"/>
    <mergeCell ref="A130:A131"/>
    <mergeCell ref="H150:H151"/>
    <mergeCell ref="A152:A153"/>
    <mergeCell ref="H152:H153"/>
    <mergeCell ref="A150:A151"/>
    <mergeCell ref="H146:H147"/>
    <mergeCell ref="A148:A149"/>
    <mergeCell ref="H148:H149"/>
    <mergeCell ref="A146:A147"/>
    <mergeCell ref="H142:H143"/>
    <mergeCell ref="A144:A145"/>
    <mergeCell ref="H144:H145"/>
    <mergeCell ref="A142:A143"/>
    <mergeCell ref="H114:H115"/>
    <mergeCell ref="A116:A117"/>
    <mergeCell ref="H116:H117"/>
    <mergeCell ref="A114:A115"/>
    <mergeCell ref="H110:H111"/>
    <mergeCell ref="A112:A113"/>
    <mergeCell ref="H112:H113"/>
    <mergeCell ref="A110:A111"/>
    <mergeCell ref="H106:H107"/>
    <mergeCell ref="A108:A109"/>
    <mergeCell ref="H108:H109"/>
    <mergeCell ref="A106:A107"/>
    <mergeCell ref="H126:H127"/>
    <mergeCell ref="A128:A129"/>
    <mergeCell ref="H128:H129"/>
    <mergeCell ref="A126:A127"/>
    <mergeCell ref="H122:H123"/>
    <mergeCell ref="A124:A125"/>
    <mergeCell ref="H124:H125"/>
    <mergeCell ref="A122:A123"/>
    <mergeCell ref="H118:H119"/>
    <mergeCell ref="A120:A121"/>
    <mergeCell ref="H120:H121"/>
    <mergeCell ref="A118:A119"/>
    <mergeCell ref="H90:H91"/>
    <mergeCell ref="A92:A93"/>
    <mergeCell ref="H92:H93"/>
    <mergeCell ref="A90:A91"/>
    <mergeCell ref="H86:H87"/>
    <mergeCell ref="A88:A89"/>
    <mergeCell ref="H88:H89"/>
    <mergeCell ref="A86:A87"/>
    <mergeCell ref="H82:H83"/>
    <mergeCell ref="A84:A85"/>
    <mergeCell ref="H84:H85"/>
    <mergeCell ref="A82:A83"/>
    <mergeCell ref="H102:H103"/>
    <mergeCell ref="A104:A105"/>
    <mergeCell ref="H104:H105"/>
    <mergeCell ref="A102:A103"/>
    <mergeCell ref="H98:H99"/>
    <mergeCell ref="A100:A101"/>
    <mergeCell ref="H100:H101"/>
    <mergeCell ref="A98:A99"/>
    <mergeCell ref="H94:H95"/>
    <mergeCell ref="A96:A97"/>
    <mergeCell ref="H96:H97"/>
    <mergeCell ref="A94:A95"/>
    <mergeCell ref="H66:H67"/>
    <mergeCell ref="A68:A69"/>
    <mergeCell ref="H68:H69"/>
    <mergeCell ref="A66:A67"/>
    <mergeCell ref="H62:H63"/>
    <mergeCell ref="A64:A65"/>
    <mergeCell ref="H64:H65"/>
    <mergeCell ref="A62:A63"/>
    <mergeCell ref="H58:H59"/>
    <mergeCell ref="A60:A61"/>
    <mergeCell ref="H60:H61"/>
    <mergeCell ref="A58:A59"/>
    <mergeCell ref="H78:H79"/>
    <mergeCell ref="A80:A81"/>
    <mergeCell ref="H80:H81"/>
    <mergeCell ref="A78:A79"/>
    <mergeCell ref="H74:H75"/>
    <mergeCell ref="A76:A77"/>
    <mergeCell ref="H76:H77"/>
    <mergeCell ref="A74:A75"/>
    <mergeCell ref="H70:H71"/>
    <mergeCell ref="A72:A73"/>
    <mergeCell ref="H72:H73"/>
    <mergeCell ref="A70:A71"/>
    <mergeCell ref="H42:H43"/>
    <mergeCell ref="A44:A45"/>
    <mergeCell ref="H44:H45"/>
    <mergeCell ref="A42:A43"/>
    <mergeCell ref="H38:H39"/>
    <mergeCell ref="A40:A41"/>
    <mergeCell ref="H40:H41"/>
    <mergeCell ref="A38:A39"/>
    <mergeCell ref="H34:H35"/>
    <mergeCell ref="A36:A37"/>
    <mergeCell ref="H36:H37"/>
    <mergeCell ref="A34:A35"/>
    <mergeCell ref="H54:H55"/>
    <mergeCell ref="A56:A57"/>
    <mergeCell ref="H56:H57"/>
    <mergeCell ref="A54:A55"/>
    <mergeCell ref="H50:H51"/>
    <mergeCell ref="A52:A53"/>
    <mergeCell ref="H52:H53"/>
    <mergeCell ref="A50:A51"/>
    <mergeCell ref="H46:H47"/>
    <mergeCell ref="A48:A49"/>
    <mergeCell ref="H48:H49"/>
    <mergeCell ref="A46:A47"/>
    <mergeCell ref="H18:H19"/>
    <mergeCell ref="A20:A21"/>
    <mergeCell ref="H20:H21"/>
    <mergeCell ref="A18:A19"/>
    <mergeCell ref="H14:H15"/>
    <mergeCell ref="A16:A17"/>
    <mergeCell ref="H16:H17"/>
    <mergeCell ref="A14:A15"/>
    <mergeCell ref="H10:H11"/>
    <mergeCell ref="A12:A13"/>
    <mergeCell ref="H12:H13"/>
    <mergeCell ref="A10:A11"/>
    <mergeCell ref="H30:H31"/>
    <mergeCell ref="A32:A33"/>
    <mergeCell ref="H32:H33"/>
    <mergeCell ref="A30:A31"/>
    <mergeCell ref="H26:H27"/>
    <mergeCell ref="A28:A29"/>
    <mergeCell ref="H28:H29"/>
    <mergeCell ref="A26:A27"/>
    <mergeCell ref="H22:H23"/>
    <mergeCell ref="A24:A25"/>
    <mergeCell ref="H24:H25"/>
    <mergeCell ref="A22:A23"/>
    <mergeCell ref="J8:J9"/>
    <mergeCell ref="K8:K9"/>
    <mergeCell ref="L8:L9"/>
    <mergeCell ref="M8:M9"/>
    <mergeCell ref="N8:N9"/>
    <mergeCell ref="O8:O9"/>
    <mergeCell ref="P8:P9"/>
    <mergeCell ref="Q8:Q9"/>
    <mergeCell ref="A8:A9"/>
    <mergeCell ref="H8:H9"/>
    <mergeCell ref="A6:A7"/>
    <mergeCell ref="A4:A5"/>
    <mergeCell ref="A2:A3"/>
    <mergeCell ref="C2:C3"/>
    <mergeCell ref="D2:D3"/>
    <mergeCell ref="E2:E3"/>
    <mergeCell ref="F2:F3"/>
    <mergeCell ref="G2:G3"/>
    <mergeCell ref="AC8:AC9"/>
    <mergeCell ref="AD8:AD9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I8:I9"/>
    <mergeCell ref="Y10:Y11"/>
    <mergeCell ref="Z10:Z11"/>
    <mergeCell ref="AA10:AA11"/>
    <mergeCell ref="AB10:AB11"/>
    <mergeCell ref="AC10:AC11"/>
    <mergeCell ref="AD10:AD11"/>
    <mergeCell ref="AB4:AB5"/>
    <mergeCell ref="AC4:AC5"/>
    <mergeCell ref="AD4:AD5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A8:AA9"/>
    <mergeCell ref="AB8:AB9"/>
    <mergeCell ref="V12:V13"/>
    <mergeCell ref="W12:W13"/>
    <mergeCell ref="X12:X13"/>
    <mergeCell ref="Y12:Y13"/>
    <mergeCell ref="Z12:Z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C6:AC7"/>
    <mergeCell ref="AD6:AD7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AA16:AA17"/>
    <mergeCell ref="AB16:AB17"/>
    <mergeCell ref="AC16:AC17"/>
    <mergeCell ref="AD16:AD17"/>
    <mergeCell ref="AA12:AA13"/>
    <mergeCell ref="AB12:AB13"/>
    <mergeCell ref="AC12:AC13"/>
    <mergeCell ref="AD12:AD13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2:R13"/>
    <mergeCell ref="S12:S13"/>
    <mergeCell ref="T12:T13"/>
    <mergeCell ref="U12:U13"/>
    <mergeCell ref="X18:X19"/>
    <mergeCell ref="Y18:Y19"/>
    <mergeCell ref="Z18:Z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C14:AC15"/>
    <mergeCell ref="AD14:AD15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C22:AC23"/>
    <mergeCell ref="AD22:AD23"/>
    <mergeCell ref="AA18:AA19"/>
    <mergeCell ref="AB18:AB19"/>
    <mergeCell ref="AC18:AC19"/>
    <mergeCell ref="AD18:AD19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R18:R19"/>
    <mergeCell ref="S18:S19"/>
    <mergeCell ref="T18:T19"/>
    <mergeCell ref="U18:U19"/>
    <mergeCell ref="V18:V19"/>
    <mergeCell ref="W18:W19"/>
    <mergeCell ref="Z24:Z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C20:AC21"/>
    <mergeCell ref="AD20:AD21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A24:AA25"/>
    <mergeCell ref="AB24:AB25"/>
    <mergeCell ref="AC24:AC25"/>
    <mergeCell ref="AD24:AD25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R24:R25"/>
    <mergeCell ref="S24:S25"/>
    <mergeCell ref="T24:T25"/>
    <mergeCell ref="U24:U25"/>
    <mergeCell ref="V24:V25"/>
    <mergeCell ref="W24:W25"/>
    <mergeCell ref="X24:X25"/>
    <mergeCell ref="Y24:Y25"/>
    <mergeCell ref="AD26:AD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T30:T31"/>
    <mergeCell ref="U30:U31"/>
    <mergeCell ref="V30:V31"/>
    <mergeCell ref="W30:W31"/>
    <mergeCell ref="X30:X31"/>
    <mergeCell ref="Y30:Y31"/>
    <mergeCell ref="Z30:Z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AC26:AC27"/>
    <mergeCell ref="Y34:Y35"/>
    <mergeCell ref="Z34:Z35"/>
    <mergeCell ref="AA34:AA35"/>
    <mergeCell ref="AB34:AB35"/>
    <mergeCell ref="AC34:AC35"/>
    <mergeCell ref="AD34:AD35"/>
    <mergeCell ref="AA30:AA31"/>
    <mergeCell ref="AB30:AB31"/>
    <mergeCell ref="AC30:AC31"/>
    <mergeCell ref="AD30:AD31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R30:R31"/>
    <mergeCell ref="S30:S31"/>
    <mergeCell ref="V36:V37"/>
    <mergeCell ref="W36:W37"/>
    <mergeCell ref="X36:X37"/>
    <mergeCell ref="Y36:Y37"/>
    <mergeCell ref="Z36:Z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AC32:AC33"/>
    <mergeCell ref="AD32:AD33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AA40:AA41"/>
    <mergeCell ref="AB40:AB41"/>
    <mergeCell ref="AC40:AC41"/>
    <mergeCell ref="AD40:AD41"/>
    <mergeCell ref="AA36:AA37"/>
    <mergeCell ref="AB36:AB37"/>
    <mergeCell ref="AC36:AC37"/>
    <mergeCell ref="AD36:AD37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R36:R37"/>
    <mergeCell ref="S36:S37"/>
    <mergeCell ref="T36:T37"/>
    <mergeCell ref="U36:U37"/>
    <mergeCell ref="X42:X43"/>
    <mergeCell ref="Y42:Y43"/>
    <mergeCell ref="Z42:Z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AC38:AC39"/>
    <mergeCell ref="AD38:AD39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C46:AC47"/>
    <mergeCell ref="AD46:AD47"/>
    <mergeCell ref="AA42:AA43"/>
    <mergeCell ref="AB42:AB43"/>
    <mergeCell ref="AC42:AC43"/>
    <mergeCell ref="AD42:AD43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R42:R43"/>
    <mergeCell ref="S42:S43"/>
    <mergeCell ref="T42:T43"/>
    <mergeCell ref="U42:U43"/>
    <mergeCell ref="V42:V43"/>
    <mergeCell ref="W42:W43"/>
    <mergeCell ref="Z48:Z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AC44:AC45"/>
    <mergeCell ref="AD44:AD45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A48:AA49"/>
    <mergeCell ref="AB48:AB49"/>
    <mergeCell ref="AC48:AC49"/>
    <mergeCell ref="AD48:AD49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R48:R49"/>
    <mergeCell ref="S48:S49"/>
    <mergeCell ref="T48:T49"/>
    <mergeCell ref="U48:U49"/>
    <mergeCell ref="V48:V49"/>
    <mergeCell ref="W48:W49"/>
    <mergeCell ref="X48:X49"/>
    <mergeCell ref="Y48:Y49"/>
    <mergeCell ref="AD50:AD51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T54:T55"/>
    <mergeCell ref="U54:U55"/>
    <mergeCell ref="V54:V55"/>
    <mergeCell ref="W54:W55"/>
    <mergeCell ref="X54:X55"/>
    <mergeCell ref="Y54:Y55"/>
    <mergeCell ref="Z54:Z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AC50:AC51"/>
    <mergeCell ref="Y58:Y59"/>
    <mergeCell ref="Z58:Z59"/>
    <mergeCell ref="AA58:AA59"/>
    <mergeCell ref="AB58:AB59"/>
    <mergeCell ref="AC58:AC59"/>
    <mergeCell ref="AD58:AD59"/>
    <mergeCell ref="AA54:AA55"/>
    <mergeCell ref="AB54:AB55"/>
    <mergeCell ref="AC54:AC55"/>
    <mergeCell ref="AD54:AD55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R54:R55"/>
    <mergeCell ref="S54:S55"/>
    <mergeCell ref="V60:V61"/>
    <mergeCell ref="W60:W61"/>
    <mergeCell ref="X60:X61"/>
    <mergeCell ref="Y60:Y61"/>
    <mergeCell ref="Z60:Z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AC56:AC57"/>
    <mergeCell ref="AD56:AD57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AA64:AA65"/>
    <mergeCell ref="AB64:AB65"/>
    <mergeCell ref="AC64:AC65"/>
    <mergeCell ref="AD64:AD65"/>
    <mergeCell ref="AA60:AA61"/>
    <mergeCell ref="AB60:AB61"/>
    <mergeCell ref="AC60:AC61"/>
    <mergeCell ref="AD60:AD61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R60:R61"/>
    <mergeCell ref="S60:S61"/>
    <mergeCell ref="T60:T61"/>
    <mergeCell ref="U60:U61"/>
    <mergeCell ref="X66:X67"/>
    <mergeCell ref="Y66:Y67"/>
    <mergeCell ref="Z66:Z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AC62:AC63"/>
    <mergeCell ref="AD62:AD63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C70:AC71"/>
    <mergeCell ref="AD70:AD71"/>
    <mergeCell ref="AA66:AA67"/>
    <mergeCell ref="AB66:AB67"/>
    <mergeCell ref="AC66:AC67"/>
    <mergeCell ref="AD66:AD67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R66:R67"/>
    <mergeCell ref="S66:S67"/>
    <mergeCell ref="T66:T67"/>
    <mergeCell ref="U66:U67"/>
    <mergeCell ref="V66:V67"/>
    <mergeCell ref="W66:W67"/>
    <mergeCell ref="Z72:Z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AC68:AC69"/>
    <mergeCell ref="AD68:AD69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A72:AA73"/>
    <mergeCell ref="AB72:AB73"/>
    <mergeCell ref="AC72:AC73"/>
    <mergeCell ref="AD72:AD73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R72:R73"/>
    <mergeCell ref="S72:S73"/>
    <mergeCell ref="T72:T73"/>
    <mergeCell ref="U72:U73"/>
    <mergeCell ref="V72:V73"/>
    <mergeCell ref="W72:W73"/>
    <mergeCell ref="X72:X73"/>
    <mergeCell ref="Y72:Y73"/>
    <mergeCell ref="AD74:AD75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T78:T79"/>
    <mergeCell ref="U78:U79"/>
    <mergeCell ref="V78:V79"/>
    <mergeCell ref="W78:W79"/>
    <mergeCell ref="X78:X79"/>
    <mergeCell ref="Y78:Y79"/>
    <mergeCell ref="Z78:Z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AC74:AC75"/>
    <mergeCell ref="Y82:Y83"/>
    <mergeCell ref="Z82:Z83"/>
    <mergeCell ref="AA82:AA83"/>
    <mergeCell ref="AB82:AB83"/>
    <mergeCell ref="AC82:AC83"/>
    <mergeCell ref="AD82:AD83"/>
    <mergeCell ref="AA78:AA79"/>
    <mergeCell ref="AB78:AB79"/>
    <mergeCell ref="AC78:AC79"/>
    <mergeCell ref="AD78:AD79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R78:R79"/>
    <mergeCell ref="S78:S79"/>
    <mergeCell ref="V84:V85"/>
    <mergeCell ref="W84:W85"/>
    <mergeCell ref="X84:X85"/>
    <mergeCell ref="Y84:Y85"/>
    <mergeCell ref="Z84:Z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AC80:AC81"/>
    <mergeCell ref="AD80:AD81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AA88:AA89"/>
    <mergeCell ref="AB88:AB89"/>
    <mergeCell ref="AC88:AC89"/>
    <mergeCell ref="AD88:AD89"/>
    <mergeCell ref="AA84:AA85"/>
    <mergeCell ref="AB84:AB85"/>
    <mergeCell ref="AC84:AC85"/>
    <mergeCell ref="AD84:AD85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R84:R85"/>
    <mergeCell ref="S84:S85"/>
    <mergeCell ref="T84:T85"/>
    <mergeCell ref="U84:U85"/>
    <mergeCell ref="X90:X91"/>
    <mergeCell ref="Y90:Y91"/>
    <mergeCell ref="Z90:Z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AC86:AC87"/>
    <mergeCell ref="AD86:AD87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C94:AC95"/>
    <mergeCell ref="AD94:AD95"/>
    <mergeCell ref="AA90:AA91"/>
    <mergeCell ref="AB90:AB91"/>
    <mergeCell ref="AC90:AC91"/>
    <mergeCell ref="AD90:AD91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R90:R91"/>
    <mergeCell ref="S90:S91"/>
    <mergeCell ref="T90:T91"/>
    <mergeCell ref="U90:U91"/>
    <mergeCell ref="V90:V91"/>
    <mergeCell ref="W90:W91"/>
    <mergeCell ref="Z96:Z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AC92:AC93"/>
    <mergeCell ref="AD92:AD93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AA94:AA95"/>
    <mergeCell ref="AB94:AB95"/>
    <mergeCell ref="AA96:AA97"/>
    <mergeCell ref="AB96:AB97"/>
    <mergeCell ref="AC96:AC97"/>
    <mergeCell ref="AD96:AD97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AB98:AB99"/>
    <mergeCell ref="R96:R97"/>
    <mergeCell ref="S96:S97"/>
    <mergeCell ref="T96:T97"/>
    <mergeCell ref="U96:U97"/>
    <mergeCell ref="V96:V97"/>
    <mergeCell ref="W96:W97"/>
    <mergeCell ref="X96:X97"/>
    <mergeCell ref="Y96:Y97"/>
    <mergeCell ref="AD98:AD99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T102:T103"/>
    <mergeCell ref="U102:U103"/>
    <mergeCell ref="V102:V103"/>
    <mergeCell ref="W102:W103"/>
    <mergeCell ref="X102:X103"/>
    <mergeCell ref="Y102:Y103"/>
    <mergeCell ref="Z102:Z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AC98:AC99"/>
    <mergeCell ref="Y106:Y107"/>
    <mergeCell ref="Z106:Z107"/>
    <mergeCell ref="AA106:AA107"/>
    <mergeCell ref="AB106:AB107"/>
    <mergeCell ref="AC106:AC107"/>
    <mergeCell ref="AD106:AD107"/>
    <mergeCell ref="AA102:AA103"/>
    <mergeCell ref="AB102:AB103"/>
    <mergeCell ref="AC102:AC103"/>
    <mergeCell ref="AD102:AD103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R102:R103"/>
    <mergeCell ref="S102:S103"/>
    <mergeCell ref="V108:V109"/>
    <mergeCell ref="W108:W109"/>
    <mergeCell ref="X108:X109"/>
    <mergeCell ref="Y108:Y109"/>
    <mergeCell ref="Z108:Z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AC104:AC105"/>
    <mergeCell ref="AD104:AD105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AA112:AA113"/>
    <mergeCell ref="AB112:AB113"/>
    <mergeCell ref="AC112:AC113"/>
    <mergeCell ref="AD112:AD113"/>
    <mergeCell ref="AA108:AA109"/>
    <mergeCell ref="AB108:AB109"/>
    <mergeCell ref="AC108:AC109"/>
    <mergeCell ref="AD108:AD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R108:R109"/>
    <mergeCell ref="S108:S109"/>
    <mergeCell ref="T108:T109"/>
    <mergeCell ref="U108:U109"/>
    <mergeCell ref="X114:X115"/>
    <mergeCell ref="Y114:Y115"/>
    <mergeCell ref="Z114:Z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AC110:AC111"/>
    <mergeCell ref="AD110:AD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C118:AC119"/>
    <mergeCell ref="AD118:AD119"/>
    <mergeCell ref="AA114:AA115"/>
    <mergeCell ref="AB114:AB115"/>
    <mergeCell ref="AC114:AC115"/>
    <mergeCell ref="AD114:AD115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R114:R115"/>
    <mergeCell ref="S114:S115"/>
    <mergeCell ref="T114:T115"/>
    <mergeCell ref="U114:U115"/>
    <mergeCell ref="V114:V115"/>
    <mergeCell ref="W114:W115"/>
    <mergeCell ref="Z120:Z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AC116:AC117"/>
    <mergeCell ref="AD116:AD117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AA118:AA119"/>
    <mergeCell ref="AB118:AB119"/>
    <mergeCell ref="AA120:AA121"/>
    <mergeCell ref="AB120:AB121"/>
    <mergeCell ref="AC120:AC121"/>
    <mergeCell ref="AD120:AD121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AD122:AD123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AA124:AA125"/>
    <mergeCell ref="AB124:AB125"/>
    <mergeCell ref="AC124:AC125"/>
    <mergeCell ref="AD124:AD125"/>
    <mergeCell ref="T126:T127"/>
    <mergeCell ref="U126:U127"/>
    <mergeCell ref="V126:V127"/>
    <mergeCell ref="W126:W127"/>
    <mergeCell ref="X126:X127"/>
    <mergeCell ref="Y126:Y127"/>
    <mergeCell ref="Z126:Z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C122:AC123"/>
    <mergeCell ref="Y130:Y131"/>
    <mergeCell ref="Z130:Z131"/>
    <mergeCell ref="AA130:AA131"/>
    <mergeCell ref="AB130:AB131"/>
    <mergeCell ref="AC130:AC131"/>
    <mergeCell ref="AD130:AD131"/>
    <mergeCell ref="AA126:AA127"/>
    <mergeCell ref="AB126:AB127"/>
    <mergeCell ref="AC126:AC127"/>
    <mergeCell ref="AD126:AD127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R126:R127"/>
    <mergeCell ref="S126:S127"/>
    <mergeCell ref="V132:V133"/>
    <mergeCell ref="W132:W133"/>
    <mergeCell ref="X132:X133"/>
    <mergeCell ref="Y132:Y133"/>
    <mergeCell ref="Z132:Z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AC128:AC129"/>
    <mergeCell ref="AD128:AD129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AA136:AA137"/>
    <mergeCell ref="AB136:AB137"/>
    <mergeCell ref="AC136:AC137"/>
    <mergeCell ref="AD136:AD137"/>
    <mergeCell ref="AA132:AA133"/>
    <mergeCell ref="AB132:AB133"/>
    <mergeCell ref="AC132:AC133"/>
    <mergeCell ref="AD132:AD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R132:R133"/>
    <mergeCell ref="S132:S133"/>
    <mergeCell ref="T132:T133"/>
    <mergeCell ref="U132:U133"/>
    <mergeCell ref="X138:X139"/>
    <mergeCell ref="Y138:Y139"/>
    <mergeCell ref="Z138:Z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AC134:AC135"/>
    <mergeCell ref="AD134:AD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C142:AC143"/>
    <mergeCell ref="AD142:AD143"/>
    <mergeCell ref="AA138:AA139"/>
    <mergeCell ref="AB138:AB139"/>
    <mergeCell ref="AC138:AC139"/>
    <mergeCell ref="AD138:AD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R138:R139"/>
    <mergeCell ref="S138:S139"/>
    <mergeCell ref="T138:T139"/>
    <mergeCell ref="U138:U139"/>
    <mergeCell ref="V138:V139"/>
    <mergeCell ref="W138:W139"/>
    <mergeCell ref="Z144:Z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AC140:AC141"/>
    <mergeCell ref="AD140:AD141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Y142:Y143"/>
    <mergeCell ref="Z142:Z143"/>
    <mergeCell ref="AA142:AA143"/>
    <mergeCell ref="AB142:AB143"/>
    <mergeCell ref="AA144:AA145"/>
    <mergeCell ref="AB144:AB145"/>
    <mergeCell ref="AC144:AC145"/>
    <mergeCell ref="AD144:AD145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R144:R145"/>
    <mergeCell ref="S144:S145"/>
    <mergeCell ref="T144:T145"/>
    <mergeCell ref="U144:U145"/>
    <mergeCell ref="V144:V145"/>
    <mergeCell ref="W144:W145"/>
    <mergeCell ref="X144:X145"/>
    <mergeCell ref="Y144:Y145"/>
    <mergeCell ref="AD146:AD147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AC148:AC149"/>
    <mergeCell ref="AD148:AD149"/>
    <mergeCell ref="T150:T151"/>
    <mergeCell ref="U150:U151"/>
    <mergeCell ref="V150:V151"/>
    <mergeCell ref="W150:W151"/>
    <mergeCell ref="X150:X151"/>
    <mergeCell ref="Y150:Y151"/>
    <mergeCell ref="Z150:Z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AC146:AC147"/>
    <mergeCell ref="Y154:Y155"/>
    <mergeCell ref="Z154:Z155"/>
    <mergeCell ref="AA154:AA155"/>
    <mergeCell ref="AB154:AB155"/>
    <mergeCell ref="AC154:AC155"/>
    <mergeCell ref="AD154:AD155"/>
    <mergeCell ref="AA150:AA151"/>
    <mergeCell ref="AB150:AB151"/>
    <mergeCell ref="AC150:AC151"/>
    <mergeCell ref="AD150:AD151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R150:R151"/>
    <mergeCell ref="S150:S151"/>
    <mergeCell ref="V156:V157"/>
    <mergeCell ref="W156:W157"/>
    <mergeCell ref="X156:X157"/>
    <mergeCell ref="Y156:Y157"/>
    <mergeCell ref="Z156:Z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AC152:AC153"/>
    <mergeCell ref="AD152:AD153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AA160:AA161"/>
    <mergeCell ref="AB160:AB161"/>
    <mergeCell ref="AC160:AC161"/>
    <mergeCell ref="AD160:AD161"/>
    <mergeCell ref="AA156:AA157"/>
    <mergeCell ref="AB156:AB157"/>
    <mergeCell ref="AC156:AC157"/>
    <mergeCell ref="AD156:AD157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R156:R157"/>
    <mergeCell ref="S156:S157"/>
    <mergeCell ref="T156:T157"/>
    <mergeCell ref="U156:U157"/>
    <mergeCell ref="X162:X163"/>
    <mergeCell ref="Y162:Y163"/>
    <mergeCell ref="Z162:Z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AC158:AC159"/>
    <mergeCell ref="AD158:AD159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Y160:Y161"/>
    <mergeCell ref="Z160:Z161"/>
    <mergeCell ref="AC166:AC167"/>
    <mergeCell ref="AD166:AD167"/>
    <mergeCell ref="AA162:AA163"/>
    <mergeCell ref="AB162:AB163"/>
    <mergeCell ref="AC162:AC163"/>
    <mergeCell ref="AD162:AD163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R162:R163"/>
    <mergeCell ref="S162:S163"/>
    <mergeCell ref="T162:T163"/>
    <mergeCell ref="U162:U163"/>
    <mergeCell ref="V162:V163"/>
    <mergeCell ref="W162:W163"/>
    <mergeCell ref="Z171:Z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AC164:AC165"/>
    <mergeCell ref="AD164:AD165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AA166:AA167"/>
    <mergeCell ref="AB166:AB167"/>
    <mergeCell ref="AA171:AA172"/>
    <mergeCell ref="AB171:AB172"/>
    <mergeCell ref="AC171:AC172"/>
    <mergeCell ref="AD171:AD172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R171:R172"/>
    <mergeCell ref="S171:S172"/>
    <mergeCell ref="T171:T172"/>
    <mergeCell ref="U171:U172"/>
    <mergeCell ref="V171:V172"/>
    <mergeCell ref="W171:W172"/>
    <mergeCell ref="X171:X172"/>
    <mergeCell ref="Y171:Y172"/>
    <mergeCell ref="AD173:AD174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Y175:Y176"/>
    <mergeCell ref="Z175:Z176"/>
    <mergeCell ref="AA175:AA176"/>
    <mergeCell ref="AB175:AB176"/>
    <mergeCell ref="AC175:AC176"/>
    <mergeCell ref="AD175:AD176"/>
    <mergeCell ref="T177:T178"/>
    <mergeCell ref="U177:U178"/>
    <mergeCell ref="V177:V178"/>
    <mergeCell ref="W177:W178"/>
    <mergeCell ref="X177:X178"/>
    <mergeCell ref="Y177:Y178"/>
    <mergeCell ref="Z177:Z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AC173:AC174"/>
    <mergeCell ref="Y181:Y182"/>
    <mergeCell ref="Z181:Z182"/>
    <mergeCell ref="AA181:AA182"/>
    <mergeCell ref="AB181:AB182"/>
    <mergeCell ref="AC181:AC182"/>
    <mergeCell ref="AD181:AD182"/>
    <mergeCell ref="AA177:AA178"/>
    <mergeCell ref="AB177:AB178"/>
    <mergeCell ref="AC177:AC178"/>
    <mergeCell ref="AD177:AD178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B179:AB180"/>
    <mergeCell ref="R177:R178"/>
    <mergeCell ref="S177:S178"/>
    <mergeCell ref="V168:V170"/>
    <mergeCell ref="W168:W170"/>
    <mergeCell ref="X168:X170"/>
    <mergeCell ref="Y168:Y170"/>
    <mergeCell ref="Z168:Z170"/>
    <mergeCell ref="I168:I170"/>
    <mergeCell ref="J168:J170"/>
    <mergeCell ref="K168:K170"/>
    <mergeCell ref="L168:L170"/>
    <mergeCell ref="M168:M170"/>
    <mergeCell ref="N168:N170"/>
    <mergeCell ref="O168:O170"/>
    <mergeCell ref="P168:P170"/>
    <mergeCell ref="Q168:Q170"/>
    <mergeCell ref="AC179:AC180"/>
    <mergeCell ref="AD179:AD180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AA186:AA187"/>
    <mergeCell ref="AB186:AB187"/>
    <mergeCell ref="AC186:AC187"/>
    <mergeCell ref="AD186:AD187"/>
    <mergeCell ref="AA168:AA170"/>
    <mergeCell ref="AB168:AB170"/>
    <mergeCell ref="AC168:AC170"/>
    <mergeCell ref="AD168:AD170"/>
    <mergeCell ref="I183:I185"/>
    <mergeCell ref="J183:J185"/>
    <mergeCell ref="K183:K185"/>
    <mergeCell ref="L183:L185"/>
    <mergeCell ref="M183:M185"/>
    <mergeCell ref="N183:N185"/>
    <mergeCell ref="O183:O185"/>
    <mergeCell ref="P183:P185"/>
    <mergeCell ref="Q183:Q185"/>
    <mergeCell ref="R183:R185"/>
    <mergeCell ref="S183:S185"/>
    <mergeCell ref="T183:T185"/>
    <mergeCell ref="U183:U185"/>
    <mergeCell ref="V183:V185"/>
    <mergeCell ref="W183:W185"/>
    <mergeCell ref="X183:X185"/>
    <mergeCell ref="Y183:Y185"/>
    <mergeCell ref="Z183:Z185"/>
    <mergeCell ref="AA183:AA185"/>
    <mergeCell ref="AB183:AB185"/>
    <mergeCell ref="R168:R170"/>
    <mergeCell ref="S168:S170"/>
    <mergeCell ref="T168:T170"/>
    <mergeCell ref="U168:U170"/>
    <mergeCell ref="X188:X189"/>
    <mergeCell ref="Y188:Y189"/>
    <mergeCell ref="Z188:Z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AC183:AC185"/>
    <mergeCell ref="AD183:AD185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86:X187"/>
    <mergeCell ref="Y186:Y187"/>
    <mergeCell ref="Z186:Z187"/>
    <mergeCell ref="AC192:AC193"/>
    <mergeCell ref="AD192:AD193"/>
    <mergeCell ref="AA188:AA189"/>
    <mergeCell ref="AB188:AB189"/>
    <mergeCell ref="AC188:AC189"/>
    <mergeCell ref="AD188:AD189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AA190:AA191"/>
    <mergeCell ref="AB190:AB191"/>
    <mergeCell ref="R188:R189"/>
    <mergeCell ref="S188:S189"/>
    <mergeCell ref="T188:T189"/>
    <mergeCell ref="U188:U189"/>
    <mergeCell ref="V188:V189"/>
    <mergeCell ref="W188:W189"/>
    <mergeCell ref="Z194:Z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AC190:AC191"/>
    <mergeCell ref="AD190:AD191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A194:AA195"/>
    <mergeCell ref="AB194:AB195"/>
    <mergeCell ref="AC194:AC195"/>
    <mergeCell ref="AD194:AD195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AA196:AA197"/>
    <mergeCell ref="AB196:AB197"/>
    <mergeCell ref="R194:R195"/>
    <mergeCell ref="S194:S195"/>
    <mergeCell ref="T194:T195"/>
    <mergeCell ref="U194:U195"/>
    <mergeCell ref="V194:V195"/>
    <mergeCell ref="W194:W195"/>
    <mergeCell ref="X194:X195"/>
    <mergeCell ref="Y194:Y195"/>
    <mergeCell ref="AD196:AD197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AD198:AD199"/>
    <mergeCell ref="T200:T201"/>
    <mergeCell ref="U200:U201"/>
    <mergeCell ref="V200:V201"/>
    <mergeCell ref="W200:W201"/>
    <mergeCell ref="X200:X201"/>
    <mergeCell ref="Y200:Y201"/>
    <mergeCell ref="Z200:Z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C196:AC197"/>
    <mergeCell ref="Y204:Y206"/>
    <mergeCell ref="Z204:Z206"/>
    <mergeCell ref="AA204:AA206"/>
    <mergeCell ref="AB204:AB206"/>
    <mergeCell ref="AC204:AC206"/>
    <mergeCell ref="AD204:AD206"/>
    <mergeCell ref="AA200:AA201"/>
    <mergeCell ref="AB200:AB201"/>
    <mergeCell ref="AC200:AC201"/>
    <mergeCell ref="AD200:AD201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R200:R201"/>
    <mergeCell ref="S200:S201"/>
    <mergeCell ref="V215:V217"/>
    <mergeCell ref="W215:W217"/>
    <mergeCell ref="X215:X217"/>
    <mergeCell ref="Y215:Y217"/>
    <mergeCell ref="Z215:Z217"/>
    <mergeCell ref="I215:I217"/>
    <mergeCell ref="J215:J217"/>
    <mergeCell ref="K215:K217"/>
    <mergeCell ref="L215:L217"/>
    <mergeCell ref="M215:M217"/>
    <mergeCell ref="N215:N217"/>
    <mergeCell ref="O215:O217"/>
    <mergeCell ref="P215:P217"/>
    <mergeCell ref="Q215:Q217"/>
    <mergeCell ref="AC202:AC203"/>
    <mergeCell ref="AD202:AD203"/>
    <mergeCell ref="I204:I206"/>
    <mergeCell ref="J204:J206"/>
    <mergeCell ref="K204:K206"/>
    <mergeCell ref="L204:L206"/>
    <mergeCell ref="M204:M206"/>
    <mergeCell ref="N204:N206"/>
    <mergeCell ref="O204:O206"/>
    <mergeCell ref="P204:P206"/>
    <mergeCell ref="Q204:Q206"/>
    <mergeCell ref="R204:R206"/>
    <mergeCell ref="S204:S206"/>
    <mergeCell ref="T204:T206"/>
    <mergeCell ref="U204:U206"/>
    <mergeCell ref="V204:V206"/>
    <mergeCell ref="W204:W206"/>
    <mergeCell ref="X204:X206"/>
    <mergeCell ref="AA207:AA208"/>
    <mergeCell ref="AB207:AB208"/>
    <mergeCell ref="AC207:AC208"/>
    <mergeCell ref="AD207:AD208"/>
    <mergeCell ref="AA215:AA217"/>
    <mergeCell ref="AB215:AB217"/>
    <mergeCell ref="AC215:AC217"/>
    <mergeCell ref="AD215:AD217"/>
    <mergeCell ref="I232:I234"/>
    <mergeCell ref="J232:J234"/>
    <mergeCell ref="K232:K234"/>
    <mergeCell ref="L232:L234"/>
    <mergeCell ref="M232:M234"/>
    <mergeCell ref="N232:N234"/>
    <mergeCell ref="O232:O234"/>
    <mergeCell ref="P232:P234"/>
    <mergeCell ref="Q232:Q234"/>
    <mergeCell ref="R232:R234"/>
    <mergeCell ref="S232:S234"/>
    <mergeCell ref="T232:T234"/>
    <mergeCell ref="U232:U234"/>
    <mergeCell ref="V232:V234"/>
    <mergeCell ref="W232:W234"/>
    <mergeCell ref="X232:X234"/>
    <mergeCell ref="Y232:Y234"/>
    <mergeCell ref="Z232:Z234"/>
    <mergeCell ref="AA232:AA234"/>
    <mergeCell ref="AB232:AB234"/>
    <mergeCell ref="R215:R217"/>
    <mergeCell ref="S215:S217"/>
    <mergeCell ref="T215:T217"/>
    <mergeCell ref="U215:U217"/>
    <mergeCell ref="X209:X210"/>
    <mergeCell ref="Y209:Y210"/>
    <mergeCell ref="Z209:Z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AC232:AC234"/>
    <mergeCell ref="AD232:AD234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C213:AC214"/>
    <mergeCell ref="AD213:AD214"/>
    <mergeCell ref="AA209:AA210"/>
    <mergeCell ref="AB209:AB210"/>
    <mergeCell ref="AC209:AC210"/>
    <mergeCell ref="AD209:AD210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X211:X212"/>
    <mergeCell ref="Y211:Y212"/>
    <mergeCell ref="Z211:Z212"/>
    <mergeCell ref="AA211:AA212"/>
    <mergeCell ref="AB211:AB212"/>
    <mergeCell ref="R209:R210"/>
    <mergeCell ref="S209:S210"/>
    <mergeCell ref="T209:T210"/>
    <mergeCell ref="U209:U210"/>
    <mergeCell ref="V209:V210"/>
    <mergeCell ref="W209:W210"/>
    <mergeCell ref="Z218:Z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AC211:AC212"/>
    <mergeCell ref="AD211:AD212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X213:X214"/>
    <mergeCell ref="Y213:Y214"/>
    <mergeCell ref="Z213:Z214"/>
    <mergeCell ref="AA213:AA214"/>
    <mergeCell ref="AB213:AB214"/>
    <mergeCell ref="AA218:AA219"/>
    <mergeCell ref="AB218:AB219"/>
    <mergeCell ref="AC218:AC219"/>
    <mergeCell ref="AD218:AD219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AD220:AD221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C222:AC223"/>
    <mergeCell ref="AD222:AD223"/>
    <mergeCell ref="T224:T225"/>
    <mergeCell ref="U224:U225"/>
    <mergeCell ref="V224:V225"/>
    <mergeCell ref="W224:W225"/>
    <mergeCell ref="X224:X225"/>
    <mergeCell ref="Y224:Y225"/>
    <mergeCell ref="Z224:Z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AC220:AC221"/>
    <mergeCell ref="Y228:Y229"/>
    <mergeCell ref="Z228:Z229"/>
    <mergeCell ref="AA228:AA229"/>
    <mergeCell ref="AB228:AB229"/>
    <mergeCell ref="AC228:AC229"/>
    <mergeCell ref="AD228:AD229"/>
    <mergeCell ref="AA224:AA225"/>
    <mergeCell ref="AB224:AB225"/>
    <mergeCell ref="AC224:AC225"/>
    <mergeCell ref="AD224:AD225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R224:R225"/>
    <mergeCell ref="S224:S225"/>
    <mergeCell ref="V230:V231"/>
    <mergeCell ref="W230:W231"/>
    <mergeCell ref="X230:X231"/>
    <mergeCell ref="Y230:Y231"/>
    <mergeCell ref="Z230:Z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AC226:AC227"/>
    <mergeCell ref="AD226:AD227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AA237:AA238"/>
    <mergeCell ref="AB237:AB238"/>
    <mergeCell ref="AC237:AC238"/>
    <mergeCell ref="AD237:AD238"/>
    <mergeCell ref="AA230:AA231"/>
    <mergeCell ref="AB230:AB231"/>
    <mergeCell ref="AC230:AC231"/>
    <mergeCell ref="AD230:AD231"/>
    <mergeCell ref="I235:I236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X235:X236"/>
    <mergeCell ref="Y235:Y236"/>
    <mergeCell ref="Z235:Z236"/>
    <mergeCell ref="AA235:AA236"/>
    <mergeCell ref="AB235:AB236"/>
    <mergeCell ref="R230:R231"/>
    <mergeCell ref="S230:S231"/>
    <mergeCell ref="T230:T231"/>
    <mergeCell ref="U230:U231"/>
    <mergeCell ref="X239:X240"/>
    <mergeCell ref="Y239:Y240"/>
    <mergeCell ref="Z239:Z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AC235:AC236"/>
    <mergeCell ref="AD235:AD236"/>
    <mergeCell ref="I237:I238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T237:T238"/>
    <mergeCell ref="U237:U238"/>
    <mergeCell ref="V237:V238"/>
    <mergeCell ref="W237:W238"/>
    <mergeCell ref="X237:X238"/>
    <mergeCell ref="Y237:Y238"/>
    <mergeCell ref="Z237:Z238"/>
    <mergeCell ref="AC243:AC244"/>
    <mergeCell ref="AD243:AD244"/>
    <mergeCell ref="AA239:AA240"/>
    <mergeCell ref="AB239:AB240"/>
    <mergeCell ref="AC239:AC240"/>
    <mergeCell ref="AD239:AD240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V241:V242"/>
    <mergeCell ref="W241:W242"/>
    <mergeCell ref="X241:X242"/>
    <mergeCell ref="Y241:Y242"/>
    <mergeCell ref="Z241:Z242"/>
    <mergeCell ref="AA241:AA242"/>
    <mergeCell ref="AB241:AB242"/>
    <mergeCell ref="R239:R240"/>
    <mergeCell ref="S239:S240"/>
    <mergeCell ref="T239:T240"/>
    <mergeCell ref="U239:U240"/>
    <mergeCell ref="V239:V240"/>
    <mergeCell ref="W239:W240"/>
    <mergeCell ref="Z245:Z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AC241:AC242"/>
    <mergeCell ref="AD241:AD242"/>
    <mergeCell ref="I243:I244"/>
    <mergeCell ref="J243:J244"/>
    <mergeCell ref="K243:K244"/>
    <mergeCell ref="L243:L244"/>
    <mergeCell ref="M243:M244"/>
    <mergeCell ref="N243:N244"/>
    <mergeCell ref="O243:O244"/>
    <mergeCell ref="P243:P244"/>
    <mergeCell ref="Q243:Q244"/>
    <mergeCell ref="R243:R244"/>
    <mergeCell ref="S243:S244"/>
    <mergeCell ref="T243:T244"/>
    <mergeCell ref="U243:U244"/>
    <mergeCell ref="V243:V244"/>
    <mergeCell ref="W243:W244"/>
    <mergeCell ref="X243:X244"/>
    <mergeCell ref="Y243:Y244"/>
    <mergeCell ref="Z243:Z244"/>
    <mergeCell ref="AA243:AA244"/>
    <mergeCell ref="AB243:AB244"/>
    <mergeCell ref="AA245:AA246"/>
    <mergeCell ref="AB245:AB246"/>
    <mergeCell ref="AC245:AC246"/>
    <mergeCell ref="AD245:AD246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Y247:Y248"/>
    <mergeCell ref="Z247:Z248"/>
    <mergeCell ref="AA247:AA248"/>
    <mergeCell ref="AB247:AB248"/>
    <mergeCell ref="R245:R246"/>
    <mergeCell ref="S245:S246"/>
    <mergeCell ref="T245:T246"/>
    <mergeCell ref="U245:U246"/>
    <mergeCell ref="V245:V246"/>
    <mergeCell ref="W245:W246"/>
    <mergeCell ref="X245:X246"/>
    <mergeCell ref="Y245:Y246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AC247:AC248"/>
    <mergeCell ref="AD247:AD248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Y249:Y250"/>
    <mergeCell ref="Z249:Z250"/>
    <mergeCell ref="AA249:AA250"/>
    <mergeCell ref="AB249:AB250"/>
    <mergeCell ref="AC249:AC250"/>
    <mergeCell ref="AD249:AD250"/>
    <mergeCell ref="Y257:Y258"/>
    <mergeCell ref="Z257:Z258"/>
    <mergeCell ref="AA257:AA258"/>
    <mergeCell ref="AB257:AB258"/>
    <mergeCell ref="AC257:AC258"/>
    <mergeCell ref="AD257:AD258"/>
    <mergeCell ref="AA251:AA252"/>
    <mergeCell ref="AB251:AB252"/>
    <mergeCell ref="AC251:AC252"/>
    <mergeCell ref="AD251:AD252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Y255:Y256"/>
    <mergeCell ref="Z255:Z256"/>
    <mergeCell ref="AA255:AA256"/>
    <mergeCell ref="AB255:AB256"/>
    <mergeCell ref="R251:R252"/>
    <mergeCell ref="S251:S252"/>
    <mergeCell ref="V259:V260"/>
    <mergeCell ref="W259:W260"/>
    <mergeCell ref="X259:X260"/>
    <mergeCell ref="Y259:Y260"/>
    <mergeCell ref="Z259:Z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AC255:AC256"/>
    <mergeCell ref="AD255:AD256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AA263:AA264"/>
    <mergeCell ref="AB263:AB264"/>
    <mergeCell ref="AC263:AC264"/>
    <mergeCell ref="AD263:AD264"/>
    <mergeCell ref="AA259:AA260"/>
    <mergeCell ref="AB259:AB260"/>
    <mergeCell ref="AC259:AC260"/>
    <mergeCell ref="AD259:AD260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R261:R262"/>
    <mergeCell ref="S261:S262"/>
    <mergeCell ref="T261:T262"/>
    <mergeCell ref="U261:U262"/>
    <mergeCell ref="V261:V262"/>
    <mergeCell ref="W261:W262"/>
    <mergeCell ref="X261:X262"/>
    <mergeCell ref="Y261:Y262"/>
    <mergeCell ref="Z261:Z262"/>
    <mergeCell ref="AA261:AA262"/>
    <mergeCell ref="AB261:AB262"/>
    <mergeCell ref="R259:R260"/>
    <mergeCell ref="S259:S260"/>
    <mergeCell ref="T259:T260"/>
    <mergeCell ref="U259:U260"/>
    <mergeCell ref="X265:X266"/>
    <mergeCell ref="Y265:Y266"/>
    <mergeCell ref="Z265:Z266"/>
    <mergeCell ref="I265:I266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AC261:AC262"/>
    <mergeCell ref="AD261:AD262"/>
    <mergeCell ref="I263:I264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R263:R264"/>
    <mergeCell ref="S263:S264"/>
    <mergeCell ref="T263:T264"/>
    <mergeCell ref="U263:U264"/>
    <mergeCell ref="V263:V264"/>
    <mergeCell ref="W263:W264"/>
    <mergeCell ref="X263:X264"/>
    <mergeCell ref="Y263:Y264"/>
    <mergeCell ref="Z263:Z264"/>
    <mergeCell ref="AC269:AC270"/>
    <mergeCell ref="AD269:AD270"/>
    <mergeCell ref="AA265:AA266"/>
    <mergeCell ref="AB265:AB266"/>
    <mergeCell ref="AC265:AC266"/>
    <mergeCell ref="AD265:AD266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W267:W268"/>
    <mergeCell ref="X267:X268"/>
    <mergeCell ref="Y267:Y268"/>
    <mergeCell ref="Z267:Z268"/>
    <mergeCell ref="AA267:AA268"/>
    <mergeCell ref="AB267:AB268"/>
    <mergeCell ref="R265:R266"/>
    <mergeCell ref="S265:S266"/>
    <mergeCell ref="T265:T266"/>
    <mergeCell ref="U265:U266"/>
    <mergeCell ref="V265:V266"/>
    <mergeCell ref="W265:W266"/>
    <mergeCell ref="Z271:Z272"/>
    <mergeCell ref="I271:I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AC267:AC268"/>
    <mergeCell ref="AD267:AD268"/>
    <mergeCell ref="I269:I270"/>
    <mergeCell ref="J269:J270"/>
    <mergeCell ref="K269:K270"/>
    <mergeCell ref="L269:L270"/>
    <mergeCell ref="M269:M270"/>
    <mergeCell ref="N269:N270"/>
    <mergeCell ref="O269:O270"/>
    <mergeCell ref="P269:P270"/>
    <mergeCell ref="Q269:Q270"/>
    <mergeCell ref="R269:R270"/>
    <mergeCell ref="S269:S270"/>
    <mergeCell ref="T269:T270"/>
    <mergeCell ref="U269:U270"/>
    <mergeCell ref="V269:V270"/>
    <mergeCell ref="W269:W270"/>
    <mergeCell ref="X269:X270"/>
    <mergeCell ref="Y269:Y270"/>
    <mergeCell ref="Z269:Z270"/>
    <mergeCell ref="AA269:AA270"/>
    <mergeCell ref="AB269:AB270"/>
    <mergeCell ref="AA271:AA272"/>
    <mergeCell ref="AB271:AB272"/>
    <mergeCell ref="AC271:AC272"/>
    <mergeCell ref="AD271:AD272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Y273:Y274"/>
    <mergeCell ref="Z273:Z274"/>
    <mergeCell ref="AA273:AA274"/>
    <mergeCell ref="AB273:AB274"/>
    <mergeCell ref="R271:R272"/>
    <mergeCell ref="S271:S272"/>
    <mergeCell ref="T271:T272"/>
    <mergeCell ref="U271:U272"/>
    <mergeCell ref="V271:V272"/>
    <mergeCell ref="W271:W272"/>
    <mergeCell ref="X271:X272"/>
    <mergeCell ref="Y271:Y272"/>
    <mergeCell ref="AC273:AC274"/>
    <mergeCell ref="AD273:AD274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X275:X276"/>
    <mergeCell ref="Y275:Y276"/>
    <mergeCell ref="Z275:Z276"/>
    <mergeCell ref="AA275:AA276"/>
    <mergeCell ref="AB275:AB276"/>
    <mergeCell ref="AC275:AC276"/>
    <mergeCell ref="AD275:AD276"/>
    <mergeCell ref="AA253:AA254"/>
    <mergeCell ref="AB253:AB254"/>
    <mergeCell ref="AC253:AC254"/>
    <mergeCell ref="AD253:AD254"/>
    <mergeCell ref="Z2:Z3"/>
    <mergeCell ref="H2:Y2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Z253:Z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T251:T252"/>
    <mergeCell ref="U251:U252"/>
    <mergeCell ref="V251:V252"/>
    <mergeCell ref="W251:W252"/>
    <mergeCell ref="X251:X252"/>
    <mergeCell ref="Y251:Y252"/>
    <mergeCell ref="Z251:Z252"/>
    <mergeCell ref="I251:I25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7"/>
  <sheetViews>
    <sheetView tabSelected="1" workbookViewId="0">
      <selection activeCell="A4" sqref="A4:AD85"/>
    </sheetView>
  </sheetViews>
  <sheetFormatPr defaultRowHeight="15" outlineLevelCol="1"/>
  <cols>
    <col min="2" max="2" width="25.5703125" customWidth="1"/>
    <col min="3" max="3" width="43.85546875" customWidth="1"/>
    <col min="4" max="4" width="11" customWidth="1"/>
    <col min="5" max="5" width="16.5703125" customWidth="1"/>
    <col min="6" max="6" width="12.85546875" bestFit="1" customWidth="1"/>
    <col min="7" max="7" width="13.85546875" customWidth="1"/>
    <col min="8" max="8" width="9.28515625" hidden="1" customWidth="1" outlineLevel="1"/>
    <col min="9" max="9" width="13.28515625" hidden="1" customWidth="1" outlineLevel="1"/>
    <col min="10" max="10" width="16.42578125" hidden="1" customWidth="1" outlineLevel="1"/>
    <col min="11" max="11" width="12.7109375" hidden="1" customWidth="1" outlineLevel="1"/>
    <col min="12" max="12" width="15.85546875" hidden="1" customWidth="1" outlineLevel="1"/>
    <col min="13" max="13" width="12.140625" hidden="1" customWidth="1" outlineLevel="1"/>
    <col min="14" max="14" width="11.85546875" hidden="1" customWidth="1" outlineLevel="1"/>
    <col min="15" max="15" width="9.140625" hidden="1" customWidth="1" outlineLevel="1"/>
    <col min="16" max="16" width="13" hidden="1" customWidth="1" outlineLevel="1"/>
    <col min="17" max="17" width="14" hidden="1" customWidth="1" outlineLevel="1"/>
    <col min="18" max="18" width="15.28515625" hidden="1" customWidth="1" outlineLevel="1"/>
    <col min="19" max="19" width="11.7109375" hidden="1" customWidth="1" outlineLevel="1"/>
    <col min="20" max="20" width="14.28515625" hidden="1" customWidth="1" outlineLevel="1"/>
    <col min="21" max="21" width="11.28515625" hidden="1" customWidth="1" outlineLevel="1"/>
    <col min="22" max="22" width="11.85546875" hidden="1" customWidth="1" outlineLevel="1"/>
    <col min="23" max="23" width="11.28515625" hidden="1" customWidth="1" outlineLevel="1"/>
    <col min="24" max="24" width="11.42578125" hidden="1" customWidth="1" outlineLevel="1"/>
    <col min="25" max="25" width="14.5703125" hidden="1" customWidth="1" outlineLevel="1"/>
    <col min="26" max="26" width="16.85546875" customWidth="1" collapsed="1"/>
    <col min="27" max="27" width="18.28515625" customWidth="1"/>
    <col min="28" max="28" width="20.85546875" customWidth="1"/>
    <col min="29" max="29" width="15.7109375" customWidth="1"/>
    <col min="30" max="30" width="18.7109375" customWidth="1"/>
  </cols>
  <sheetData>
    <row r="1" spans="1:30" ht="15.75" thickBot="1"/>
    <row r="2" spans="1:30" ht="63" customHeight="1" thickBot="1">
      <c r="A2" s="41" t="s">
        <v>0</v>
      </c>
      <c r="B2" s="21" t="s">
        <v>1</v>
      </c>
      <c r="C2" s="59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3" t="s">
        <v>8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41" t="s">
        <v>424</v>
      </c>
      <c r="AA2" s="41" t="s">
        <v>411</v>
      </c>
      <c r="AB2" s="41" t="s">
        <v>412</v>
      </c>
      <c r="AC2" s="41" t="s">
        <v>413</v>
      </c>
      <c r="AD2" s="41" t="s">
        <v>414</v>
      </c>
    </row>
    <row r="3" spans="1:30" ht="63.75" customHeight="1" thickBot="1">
      <c r="A3" s="42"/>
      <c r="B3" s="22" t="s">
        <v>2</v>
      </c>
      <c r="C3" s="60"/>
      <c r="D3" s="61"/>
      <c r="E3" s="61"/>
      <c r="F3" s="61"/>
      <c r="G3" s="61"/>
      <c r="H3" s="23" t="s">
        <v>393</v>
      </c>
      <c r="I3" s="23" t="s">
        <v>394</v>
      </c>
      <c r="J3" s="23" t="s">
        <v>409</v>
      </c>
      <c r="K3" s="23" t="s">
        <v>395</v>
      </c>
      <c r="L3" s="23" t="s">
        <v>410</v>
      </c>
      <c r="M3" s="23" t="s">
        <v>396</v>
      </c>
      <c r="N3" s="23" t="s">
        <v>397</v>
      </c>
      <c r="O3" s="23" t="s">
        <v>398</v>
      </c>
      <c r="P3" s="23" t="s">
        <v>399</v>
      </c>
      <c r="Q3" s="23" t="s">
        <v>400</v>
      </c>
      <c r="R3" s="23" t="s">
        <v>401</v>
      </c>
      <c r="S3" s="25" t="s">
        <v>402</v>
      </c>
      <c r="T3" s="23" t="s">
        <v>403</v>
      </c>
      <c r="U3" s="23" t="s">
        <v>404</v>
      </c>
      <c r="V3" s="23" t="s">
        <v>405</v>
      </c>
      <c r="W3" s="23" t="s">
        <v>406</v>
      </c>
      <c r="X3" s="23" t="s">
        <v>407</v>
      </c>
      <c r="Y3" s="24" t="s">
        <v>408</v>
      </c>
      <c r="Z3" s="42"/>
      <c r="AA3" s="42"/>
      <c r="AB3" s="42"/>
      <c r="AC3" s="42"/>
      <c r="AD3" s="42"/>
    </row>
    <row r="4" spans="1:30" ht="100.5" customHeight="1">
      <c r="A4" s="66">
        <v>1</v>
      </c>
      <c r="B4" s="67" t="s">
        <v>17</v>
      </c>
      <c r="C4" s="68" t="s">
        <v>19</v>
      </c>
      <c r="D4" s="69">
        <v>99570</v>
      </c>
      <c r="E4" s="69">
        <v>49785</v>
      </c>
      <c r="F4" s="69">
        <v>15000</v>
      </c>
      <c r="G4" s="69">
        <v>34785</v>
      </c>
      <c r="H4" s="70">
        <v>2</v>
      </c>
      <c r="I4" s="70">
        <v>3</v>
      </c>
      <c r="J4" s="70">
        <v>1</v>
      </c>
      <c r="K4" s="70">
        <v>3</v>
      </c>
      <c r="L4" s="70">
        <v>2</v>
      </c>
      <c r="M4" s="70">
        <v>3</v>
      </c>
      <c r="N4" s="70">
        <v>2</v>
      </c>
      <c r="O4" s="70">
        <v>1</v>
      </c>
      <c r="P4" s="70">
        <v>2</v>
      </c>
      <c r="Q4" s="70">
        <v>3</v>
      </c>
      <c r="R4" s="70">
        <v>1</v>
      </c>
      <c r="S4" s="71"/>
      <c r="T4" s="70">
        <v>2</v>
      </c>
      <c r="U4" s="70">
        <v>3</v>
      </c>
      <c r="V4" s="70">
        <v>2</v>
      </c>
      <c r="W4" s="70">
        <v>2</v>
      </c>
      <c r="X4" s="70">
        <v>2</v>
      </c>
      <c r="Y4" s="70">
        <v>2</v>
      </c>
      <c r="Z4" s="72">
        <f t="shared" ref="Z4" si="0">SUM(H4:Y5)/17</f>
        <v>2.1176470588235294</v>
      </c>
      <c r="AA4" s="73">
        <v>1</v>
      </c>
      <c r="AB4" s="73">
        <v>4</v>
      </c>
      <c r="AC4" s="73">
        <v>0</v>
      </c>
      <c r="AD4" s="63">
        <f t="shared" ref="AD4" si="1">SUM(Z4:AC5)</f>
        <v>7.117647058823529</v>
      </c>
    </row>
    <row r="5" spans="1:30" ht="47.25" customHeight="1" thickBot="1">
      <c r="A5" s="74"/>
      <c r="B5" s="75" t="s">
        <v>18</v>
      </c>
      <c r="C5" s="76"/>
      <c r="D5" s="77"/>
      <c r="E5" s="78">
        <f>E4/D4</f>
        <v>0.5</v>
      </c>
      <c r="F5" s="78">
        <f>F4/D4</f>
        <v>0.15064778547755348</v>
      </c>
      <c r="G5" s="78">
        <f>G4/D4</f>
        <v>0.34935221452244652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79"/>
      <c r="U5" s="79"/>
      <c r="V5" s="79"/>
      <c r="W5" s="79"/>
      <c r="X5" s="79"/>
      <c r="Y5" s="79"/>
      <c r="Z5" s="81"/>
      <c r="AA5" s="82"/>
      <c r="AB5" s="82"/>
      <c r="AC5" s="82"/>
      <c r="AD5" s="64"/>
    </row>
    <row r="6" spans="1:30" ht="83.25" customHeight="1">
      <c r="A6" s="66">
        <v>2</v>
      </c>
      <c r="B6" s="67" t="s">
        <v>10</v>
      </c>
      <c r="C6" s="68" t="s">
        <v>12</v>
      </c>
      <c r="D6" s="69">
        <v>384550</v>
      </c>
      <c r="E6" s="69">
        <v>192275</v>
      </c>
      <c r="F6" s="69">
        <v>149974</v>
      </c>
      <c r="G6" s="69">
        <v>42301</v>
      </c>
      <c r="H6" s="70">
        <v>3</v>
      </c>
      <c r="I6" s="70">
        <v>3</v>
      </c>
      <c r="J6" s="70">
        <v>2</v>
      </c>
      <c r="K6" s="70">
        <v>3</v>
      </c>
      <c r="L6" s="70">
        <v>3</v>
      </c>
      <c r="M6" s="70">
        <v>3</v>
      </c>
      <c r="N6" s="70">
        <v>3</v>
      </c>
      <c r="O6" s="70">
        <v>3</v>
      </c>
      <c r="P6" s="70">
        <v>3</v>
      </c>
      <c r="Q6" s="70">
        <v>3</v>
      </c>
      <c r="R6" s="70">
        <v>3</v>
      </c>
      <c r="S6" s="71"/>
      <c r="T6" s="70">
        <v>3</v>
      </c>
      <c r="U6" s="70">
        <v>3</v>
      </c>
      <c r="V6" s="70">
        <v>3</v>
      </c>
      <c r="W6" s="70">
        <v>3</v>
      </c>
      <c r="X6" s="70">
        <v>3</v>
      </c>
      <c r="Y6" s="70">
        <v>3</v>
      </c>
      <c r="Z6" s="72">
        <f>SUM(H6:Y7)/17</f>
        <v>2.9411764705882355</v>
      </c>
      <c r="AA6" s="73">
        <v>1</v>
      </c>
      <c r="AB6" s="73">
        <v>2</v>
      </c>
      <c r="AC6" s="73">
        <v>1</v>
      </c>
      <c r="AD6" s="63">
        <f>SUM(Z6:AC7)</f>
        <v>6.9411764705882355</v>
      </c>
    </row>
    <row r="7" spans="1:30" ht="16.5" thickBot="1">
      <c r="A7" s="74"/>
      <c r="B7" s="83" t="s">
        <v>11</v>
      </c>
      <c r="C7" s="76"/>
      <c r="D7" s="77"/>
      <c r="E7" s="78">
        <f>E6/D6</f>
        <v>0.5</v>
      </c>
      <c r="F7" s="78">
        <f>F6/D6</f>
        <v>0.3899986997789624</v>
      </c>
      <c r="G7" s="78">
        <f>G6/D6</f>
        <v>0.11000130022103757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79"/>
      <c r="U7" s="79"/>
      <c r="V7" s="79"/>
      <c r="W7" s="79"/>
      <c r="X7" s="79"/>
      <c r="Y7" s="79"/>
      <c r="Z7" s="81"/>
      <c r="AA7" s="82"/>
      <c r="AB7" s="82"/>
      <c r="AC7" s="82"/>
      <c r="AD7" s="64"/>
    </row>
    <row r="8" spans="1:30" ht="67.5" customHeight="1">
      <c r="A8" s="66">
        <v>3</v>
      </c>
      <c r="B8" s="67" t="s">
        <v>21</v>
      </c>
      <c r="C8" s="68" t="s">
        <v>23</v>
      </c>
      <c r="D8" s="69">
        <v>87780</v>
      </c>
      <c r="E8" s="69">
        <v>43800</v>
      </c>
      <c r="F8" s="69">
        <v>16480</v>
      </c>
      <c r="G8" s="69">
        <v>27500</v>
      </c>
      <c r="H8" s="70">
        <v>2</v>
      </c>
      <c r="I8" s="70">
        <v>2</v>
      </c>
      <c r="J8" s="70">
        <v>1</v>
      </c>
      <c r="K8" s="70">
        <v>3</v>
      </c>
      <c r="L8" s="70">
        <v>2</v>
      </c>
      <c r="M8" s="70">
        <v>2</v>
      </c>
      <c r="N8" s="70">
        <v>2</v>
      </c>
      <c r="O8" s="70">
        <v>1</v>
      </c>
      <c r="P8" s="70">
        <v>2</v>
      </c>
      <c r="Q8" s="70">
        <v>2</v>
      </c>
      <c r="R8" s="70">
        <v>1</v>
      </c>
      <c r="S8" s="71"/>
      <c r="T8" s="70">
        <v>2</v>
      </c>
      <c r="U8" s="70">
        <v>2</v>
      </c>
      <c r="V8" s="70">
        <v>2</v>
      </c>
      <c r="W8" s="70">
        <v>2</v>
      </c>
      <c r="X8" s="70">
        <v>3</v>
      </c>
      <c r="Y8" s="70">
        <v>2</v>
      </c>
      <c r="Z8" s="72">
        <f t="shared" ref="Z8" si="2">SUM(H8:Y9)/17</f>
        <v>1.9411764705882353</v>
      </c>
      <c r="AA8" s="73">
        <v>1</v>
      </c>
      <c r="AB8" s="73">
        <v>4</v>
      </c>
      <c r="AC8" s="73">
        <v>0</v>
      </c>
      <c r="AD8" s="63">
        <f t="shared" ref="AD8" si="3">SUM(Z8:AC9)</f>
        <v>6.9411764705882355</v>
      </c>
    </row>
    <row r="9" spans="1:30" ht="47.25" customHeight="1" thickBot="1">
      <c r="A9" s="74"/>
      <c r="B9" s="75" t="s">
        <v>22</v>
      </c>
      <c r="C9" s="76"/>
      <c r="D9" s="77"/>
      <c r="E9" s="78">
        <f>E8/D8</f>
        <v>0.49897470950102529</v>
      </c>
      <c r="F9" s="78">
        <f>F8/D8</f>
        <v>0.18774208247892457</v>
      </c>
      <c r="G9" s="78">
        <f>G8/D8</f>
        <v>0.31328320802005011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79"/>
      <c r="U9" s="79"/>
      <c r="V9" s="79"/>
      <c r="W9" s="79"/>
      <c r="X9" s="79"/>
      <c r="Y9" s="79"/>
      <c r="Z9" s="81"/>
      <c r="AA9" s="82"/>
      <c r="AB9" s="82"/>
      <c r="AC9" s="82"/>
      <c r="AD9" s="64"/>
    </row>
    <row r="10" spans="1:30" ht="67.5" customHeight="1">
      <c r="A10" s="66">
        <v>4</v>
      </c>
      <c r="B10" s="67" t="s">
        <v>10</v>
      </c>
      <c r="C10" s="68" t="s">
        <v>26</v>
      </c>
      <c r="D10" s="69">
        <v>229100</v>
      </c>
      <c r="E10" s="69">
        <v>114550</v>
      </c>
      <c r="F10" s="69">
        <v>89349</v>
      </c>
      <c r="G10" s="69">
        <v>25201</v>
      </c>
      <c r="H10" s="70">
        <v>3</v>
      </c>
      <c r="I10" s="70">
        <v>2</v>
      </c>
      <c r="J10" s="70">
        <v>1</v>
      </c>
      <c r="K10" s="70">
        <v>3</v>
      </c>
      <c r="L10" s="70">
        <v>3</v>
      </c>
      <c r="M10" s="70">
        <v>3</v>
      </c>
      <c r="N10" s="70">
        <v>3</v>
      </c>
      <c r="O10" s="70">
        <v>3</v>
      </c>
      <c r="P10" s="70">
        <v>3</v>
      </c>
      <c r="Q10" s="70">
        <v>3</v>
      </c>
      <c r="R10" s="70">
        <v>2</v>
      </c>
      <c r="S10" s="71"/>
      <c r="T10" s="70">
        <v>3</v>
      </c>
      <c r="U10" s="70">
        <v>3</v>
      </c>
      <c r="V10" s="70">
        <v>3</v>
      </c>
      <c r="W10" s="70">
        <v>3</v>
      </c>
      <c r="X10" s="70">
        <v>3</v>
      </c>
      <c r="Y10" s="70">
        <v>3</v>
      </c>
      <c r="Z10" s="72">
        <f t="shared" ref="Z10" si="4">SUM(H10:Y11)/17</f>
        <v>2.7647058823529411</v>
      </c>
      <c r="AA10" s="73">
        <v>1</v>
      </c>
      <c r="AB10" s="73">
        <v>2</v>
      </c>
      <c r="AC10" s="73">
        <v>1</v>
      </c>
      <c r="AD10" s="63">
        <f t="shared" ref="AD10" si="5">SUM(Z10:AC11)</f>
        <v>6.7647058823529411</v>
      </c>
    </row>
    <row r="11" spans="1:30" ht="24" customHeight="1" thickBot="1">
      <c r="A11" s="74"/>
      <c r="B11" s="75" t="s">
        <v>25</v>
      </c>
      <c r="C11" s="76"/>
      <c r="D11" s="77"/>
      <c r="E11" s="78">
        <f>E10/D10</f>
        <v>0.5</v>
      </c>
      <c r="F11" s="78">
        <f>F10/D10</f>
        <v>0.39</v>
      </c>
      <c r="G11" s="78">
        <f>G10/D10</f>
        <v>0.11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  <c r="T11" s="79"/>
      <c r="U11" s="79"/>
      <c r="V11" s="79"/>
      <c r="W11" s="79"/>
      <c r="X11" s="79"/>
      <c r="Y11" s="79"/>
      <c r="Z11" s="81"/>
      <c r="AA11" s="82"/>
      <c r="AB11" s="82"/>
      <c r="AC11" s="82"/>
      <c r="AD11" s="64"/>
    </row>
    <row r="12" spans="1:30" ht="67.5" customHeight="1">
      <c r="A12" s="66">
        <v>5</v>
      </c>
      <c r="B12" s="67" t="s">
        <v>28</v>
      </c>
      <c r="C12" s="68" t="s">
        <v>32</v>
      </c>
      <c r="D12" s="69">
        <v>82580</v>
      </c>
      <c r="E12" s="69">
        <v>41290</v>
      </c>
      <c r="F12" s="69">
        <v>23290</v>
      </c>
      <c r="G12" s="69">
        <v>18000</v>
      </c>
      <c r="H12" s="70">
        <v>3</v>
      </c>
      <c r="I12" s="70" t="s">
        <v>423</v>
      </c>
      <c r="J12" s="70">
        <v>1</v>
      </c>
      <c r="K12" s="70">
        <v>3</v>
      </c>
      <c r="L12" s="70">
        <v>3</v>
      </c>
      <c r="M12" s="70">
        <v>3</v>
      </c>
      <c r="N12" s="70">
        <v>3</v>
      </c>
      <c r="O12" s="70">
        <v>1</v>
      </c>
      <c r="P12" s="70">
        <v>3</v>
      </c>
      <c r="Q12" s="70">
        <v>3</v>
      </c>
      <c r="R12" s="70">
        <v>3</v>
      </c>
      <c r="S12" s="71"/>
      <c r="T12" s="70">
        <v>3</v>
      </c>
      <c r="U12" s="70">
        <v>3</v>
      </c>
      <c r="V12" s="70">
        <v>3</v>
      </c>
      <c r="W12" s="70">
        <v>3</v>
      </c>
      <c r="X12" s="70">
        <v>3</v>
      </c>
      <c r="Y12" s="70">
        <v>3</v>
      </c>
      <c r="Z12" s="72">
        <f>SUM(H12:Y13)/16</f>
        <v>2.75</v>
      </c>
      <c r="AA12" s="73">
        <v>1</v>
      </c>
      <c r="AB12" s="73">
        <v>3</v>
      </c>
      <c r="AC12" s="73">
        <v>0</v>
      </c>
      <c r="AD12" s="63">
        <f t="shared" ref="AD12" si="6">SUM(Z12:AC13)</f>
        <v>6.75</v>
      </c>
    </row>
    <row r="13" spans="1:30" ht="24" customHeight="1" thickBot="1">
      <c r="A13" s="74"/>
      <c r="B13" s="75" t="s">
        <v>29</v>
      </c>
      <c r="C13" s="76"/>
      <c r="D13" s="77"/>
      <c r="E13" s="78">
        <f>E12/D12</f>
        <v>0.5</v>
      </c>
      <c r="F13" s="78">
        <f>F12/D12</f>
        <v>0.28202954710583678</v>
      </c>
      <c r="G13" s="78">
        <f>G12/D12</f>
        <v>0.21797045289416322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  <c r="T13" s="79"/>
      <c r="U13" s="79"/>
      <c r="V13" s="79"/>
      <c r="W13" s="79"/>
      <c r="X13" s="79"/>
      <c r="Y13" s="79"/>
      <c r="Z13" s="81"/>
      <c r="AA13" s="82"/>
      <c r="AB13" s="82"/>
      <c r="AC13" s="82"/>
      <c r="AD13" s="64"/>
    </row>
    <row r="14" spans="1:30" ht="83.25" customHeight="1">
      <c r="A14" s="66">
        <v>6</v>
      </c>
      <c r="B14" s="67" t="s">
        <v>10</v>
      </c>
      <c r="C14" s="68" t="s">
        <v>15</v>
      </c>
      <c r="D14" s="69">
        <v>378584</v>
      </c>
      <c r="E14" s="69">
        <v>189292</v>
      </c>
      <c r="F14" s="69">
        <v>147648</v>
      </c>
      <c r="G14" s="69">
        <v>41644</v>
      </c>
      <c r="H14" s="70">
        <v>3</v>
      </c>
      <c r="I14" s="70">
        <v>3</v>
      </c>
      <c r="J14" s="70">
        <v>2</v>
      </c>
      <c r="K14" s="70">
        <v>3</v>
      </c>
      <c r="L14" s="70">
        <v>3</v>
      </c>
      <c r="M14" s="70">
        <v>2</v>
      </c>
      <c r="N14" s="70">
        <v>3</v>
      </c>
      <c r="O14" s="70">
        <v>3</v>
      </c>
      <c r="P14" s="70">
        <v>3</v>
      </c>
      <c r="Q14" s="70">
        <v>1</v>
      </c>
      <c r="R14" s="70">
        <v>2</v>
      </c>
      <c r="S14" s="71"/>
      <c r="T14" s="70">
        <v>3</v>
      </c>
      <c r="U14" s="70">
        <v>3</v>
      </c>
      <c r="V14" s="70">
        <v>3</v>
      </c>
      <c r="W14" s="70">
        <v>3</v>
      </c>
      <c r="X14" s="70">
        <v>3</v>
      </c>
      <c r="Y14" s="70">
        <v>3</v>
      </c>
      <c r="Z14" s="72">
        <f t="shared" ref="Z14" si="7">SUM(H14:Y15)/17</f>
        <v>2.7058823529411766</v>
      </c>
      <c r="AA14" s="73">
        <v>1</v>
      </c>
      <c r="AB14" s="73">
        <v>2</v>
      </c>
      <c r="AC14" s="73">
        <v>1</v>
      </c>
      <c r="AD14" s="63">
        <f>SUM(Z14:AC15)</f>
        <v>6.7058823529411766</v>
      </c>
    </row>
    <row r="15" spans="1:30" ht="32.25" thickBot="1">
      <c r="A15" s="74"/>
      <c r="B15" s="83" t="s">
        <v>14</v>
      </c>
      <c r="C15" s="76"/>
      <c r="D15" s="77"/>
      <c r="E15" s="78">
        <f>E14/D14</f>
        <v>0.5</v>
      </c>
      <c r="F15" s="78">
        <f>F14/D14</f>
        <v>0.39000063394121254</v>
      </c>
      <c r="G15" s="78">
        <f>G14/D14</f>
        <v>0.10999936605878748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79"/>
      <c r="U15" s="79"/>
      <c r="V15" s="79"/>
      <c r="W15" s="79"/>
      <c r="X15" s="79"/>
      <c r="Y15" s="79"/>
      <c r="Z15" s="81"/>
      <c r="AA15" s="82"/>
      <c r="AB15" s="82"/>
      <c r="AC15" s="82"/>
      <c r="AD15" s="64"/>
    </row>
    <row r="16" spans="1:30" ht="67.5" customHeight="1">
      <c r="A16" s="66">
        <v>7</v>
      </c>
      <c r="B16" s="67" t="s">
        <v>28</v>
      </c>
      <c r="C16" s="68" t="s">
        <v>30</v>
      </c>
      <c r="D16" s="69">
        <v>92267</v>
      </c>
      <c r="E16" s="69">
        <v>46133</v>
      </c>
      <c r="F16" s="69">
        <v>26134</v>
      </c>
      <c r="G16" s="69">
        <v>20000</v>
      </c>
      <c r="H16" s="70">
        <v>3</v>
      </c>
      <c r="I16" s="70" t="s">
        <v>423</v>
      </c>
      <c r="J16" s="70">
        <v>1</v>
      </c>
      <c r="K16" s="70">
        <v>3</v>
      </c>
      <c r="L16" s="70">
        <v>3</v>
      </c>
      <c r="M16" s="70">
        <v>3</v>
      </c>
      <c r="N16" s="70">
        <v>3</v>
      </c>
      <c r="O16" s="70">
        <v>1</v>
      </c>
      <c r="P16" s="70">
        <v>3</v>
      </c>
      <c r="Q16" s="70">
        <v>2</v>
      </c>
      <c r="R16" s="70">
        <v>3</v>
      </c>
      <c r="S16" s="71"/>
      <c r="T16" s="70">
        <v>3</v>
      </c>
      <c r="U16" s="70">
        <v>3</v>
      </c>
      <c r="V16" s="70">
        <v>3</v>
      </c>
      <c r="W16" s="70">
        <v>3</v>
      </c>
      <c r="X16" s="70">
        <v>3</v>
      </c>
      <c r="Y16" s="70">
        <v>3</v>
      </c>
      <c r="Z16" s="72">
        <f>SUM(H16:Y17)/16</f>
        <v>2.6875</v>
      </c>
      <c r="AA16" s="73">
        <v>1</v>
      </c>
      <c r="AB16" s="73">
        <v>3</v>
      </c>
      <c r="AC16" s="73">
        <v>0</v>
      </c>
      <c r="AD16" s="63">
        <f t="shared" ref="AD16" si="8">SUM(Z16:AC17)</f>
        <v>6.6875</v>
      </c>
    </row>
    <row r="17" spans="1:30" ht="24" customHeight="1" thickBot="1">
      <c r="A17" s="74"/>
      <c r="B17" s="75" t="s">
        <v>29</v>
      </c>
      <c r="C17" s="76"/>
      <c r="D17" s="77"/>
      <c r="E17" s="78">
        <f>E16/D16</f>
        <v>0.499994580944433</v>
      </c>
      <c r="F17" s="78">
        <f>F16/D16</f>
        <v>0.28324319637573564</v>
      </c>
      <c r="G17" s="78">
        <f>G16/D16</f>
        <v>0.21676222267983136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79"/>
      <c r="U17" s="79"/>
      <c r="V17" s="79"/>
      <c r="W17" s="79"/>
      <c r="X17" s="79"/>
      <c r="Y17" s="79"/>
      <c r="Z17" s="81"/>
      <c r="AA17" s="82"/>
      <c r="AB17" s="82"/>
      <c r="AC17" s="82"/>
      <c r="AD17" s="64"/>
    </row>
    <row r="18" spans="1:30" ht="54.75" customHeight="1">
      <c r="A18" s="66">
        <v>8</v>
      </c>
      <c r="B18" s="67" t="s">
        <v>34</v>
      </c>
      <c r="C18" s="68" t="s">
        <v>36</v>
      </c>
      <c r="D18" s="69">
        <v>404258</v>
      </c>
      <c r="E18" s="69">
        <v>200000</v>
      </c>
      <c r="F18" s="69">
        <v>113756.44</v>
      </c>
      <c r="G18" s="69">
        <v>90501.26</v>
      </c>
      <c r="H18" s="70">
        <v>2</v>
      </c>
      <c r="I18" s="70">
        <v>2</v>
      </c>
      <c r="J18" s="70">
        <v>2</v>
      </c>
      <c r="K18" s="70">
        <v>2</v>
      </c>
      <c r="L18" s="70">
        <v>2</v>
      </c>
      <c r="M18" s="70">
        <v>3</v>
      </c>
      <c r="N18" s="70">
        <v>2</v>
      </c>
      <c r="O18" s="70">
        <v>3</v>
      </c>
      <c r="P18" s="70">
        <v>2</v>
      </c>
      <c r="Q18" s="70">
        <v>3</v>
      </c>
      <c r="R18" s="70">
        <v>3</v>
      </c>
      <c r="S18" s="71"/>
      <c r="T18" s="70">
        <v>2</v>
      </c>
      <c r="U18" s="70">
        <v>2</v>
      </c>
      <c r="V18" s="70">
        <v>2</v>
      </c>
      <c r="W18" s="70">
        <v>2</v>
      </c>
      <c r="X18" s="70">
        <v>2</v>
      </c>
      <c r="Y18" s="70">
        <v>2</v>
      </c>
      <c r="Z18" s="72">
        <f t="shared" ref="Z18" si="9">SUM(H18:Y19)/17</f>
        <v>2.2352941176470589</v>
      </c>
      <c r="AA18" s="73">
        <v>1</v>
      </c>
      <c r="AB18" s="73">
        <v>3</v>
      </c>
      <c r="AC18" s="73">
        <v>0</v>
      </c>
      <c r="AD18" s="63">
        <f t="shared" ref="AD18" si="10">SUM(Z18:AC19)</f>
        <v>6.2352941176470589</v>
      </c>
    </row>
    <row r="19" spans="1:30" ht="54.75" customHeight="1" thickBot="1">
      <c r="A19" s="74"/>
      <c r="B19" s="75" t="s">
        <v>35</v>
      </c>
      <c r="C19" s="76"/>
      <c r="D19" s="77"/>
      <c r="E19" s="78">
        <f>E18/D18</f>
        <v>0.49473356124059387</v>
      </c>
      <c r="F19" s="78">
        <f>F18/D18</f>
        <v>0.28139564337625972</v>
      </c>
      <c r="G19" s="78">
        <f>G18/D18</f>
        <v>0.22387005328280454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79"/>
      <c r="U19" s="79"/>
      <c r="V19" s="79"/>
      <c r="W19" s="79"/>
      <c r="X19" s="79"/>
      <c r="Y19" s="79"/>
      <c r="Z19" s="81"/>
      <c r="AA19" s="82"/>
      <c r="AB19" s="82"/>
      <c r="AC19" s="82"/>
      <c r="AD19" s="64"/>
    </row>
    <row r="20" spans="1:30" ht="65.25" customHeight="1">
      <c r="A20" s="66">
        <v>9</v>
      </c>
      <c r="B20" s="67" t="s">
        <v>94</v>
      </c>
      <c r="C20" s="68" t="s">
        <v>95</v>
      </c>
      <c r="D20" s="69">
        <v>37530</v>
      </c>
      <c r="E20" s="69">
        <v>18765</v>
      </c>
      <c r="F20" s="69">
        <v>10000</v>
      </c>
      <c r="G20" s="69">
        <v>8765</v>
      </c>
      <c r="H20" s="70">
        <v>2</v>
      </c>
      <c r="I20" s="70">
        <v>3</v>
      </c>
      <c r="J20" s="70">
        <v>1</v>
      </c>
      <c r="K20" s="70">
        <v>3</v>
      </c>
      <c r="L20" s="70">
        <v>2</v>
      </c>
      <c r="M20" s="70">
        <v>3</v>
      </c>
      <c r="N20" s="70">
        <v>2</v>
      </c>
      <c r="O20" s="70">
        <v>1</v>
      </c>
      <c r="P20" s="70">
        <v>2</v>
      </c>
      <c r="Q20" s="70">
        <v>2</v>
      </c>
      <c r="R20" s="70">
        <v>3</v>
      </c>
      <c r="S20" s="71"/>
      <c r="T20" s="70">
        <v>2</v>
      </c>
      <c r="U20" s="70">
        <v>2</v>
      </c>
      <c r="V20" s="70">
        <v>2</v>
      </c>
      <c r="W20" s="70">
        <v>2</v>
      </c>
      <c r="X20" s="70">
        <v>3</v>
      </c>
      <c r="Y20" s="70">
        <v>2</v>
      </c>
      <c r="Z20" s="72">
        <f t="shared" ref="Z20" si="11">SUM(H20:Y21)/17</f>
        <v>2.1764705882352939</v>
      </c>
      <c r="AA20" s="73">
        <v>1</v>
      </c>
      <c r="AB20" s="73">
        <v>3</v>
      </c>
      <c r="AC20" s="73">
        <v>0</v>
      </c>
      <c r="AD20" s="63">
        <f>SUM(Z20:AC21)</f>
        <v>6.1764705882352935</v>
      </c>
    </row>
    <row r="21" spans="1:30" ht="30.75" customHeight="1" thickBot="1">
      <c r="A21" s="74"/>
      <c r="B21" s="75" t="s">
        <v>29</v>
      </c>
      <c r="C21" s="76"/>
      <c r="D21" s="77"/>
      <c r="E21" s="78">
        <f>E20/D20</f>
        <v>0.5</v>
      </c>
      <c r="F21" s="78">
        <f>F20/D20</f>
        <v>0.2664535038635758</v>
      </c>
      <c r="G21" s="78">
        <f>G20/D20</f>
        <v>0.2335464961364242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79"/>
      <c r="U21" s="79"/>
      <c r="V21" s="79"/>
      <c r="W21" s="79"/>
      <c r="X21" s="79"/>
      <c r="Y21" s="79"/>
      <c r="Z21" s="81"/>
      <c r="AA21" s="82"/>
      <c r="AB21" s="82"/>
      <c r="AC21" s="82"/>
      <c r="AD21" s="64"/>
    </row>
    <row r="22" spans="1:30" ht="48.75" customHeight="1">
      <c r="A22" s="66">
        <v>10</v>
      </c>
      <c r="B22" s="67" t="s">
        <v>10</v>
      </c>
      <c r="C22" s="68" t="s">
        <v>45</v>
      </c>
      <c r="D22" s="69">
        <v>335460</v>
      </c>
      <c r="E22" s="69">
        <v>167730</v>
      </c>
      <c r="F22" s="69">
        <v>130829</v>
      </c>
      <c r="G22" s="69">
        <v>36901</v>
      </c>
      <c r="H22" s="70">
        <v>2</v>
      </c>
      <c r="I22" s="70">
        <v>2</v>
      </c>
      <c r="J22" s="70">
        <v>1</v>
      </c>
      <c r="K22" s="70">
        <v>3</v>
      </c>
      <c r="L22" s="70">
        <v>2</v>
      </c>
      <c r="M22" s="70">
        <v>3</v>
      </c>
      <c r="N22" s="70">
        <v>2</v>
      </c>
      <c r="O22" s="70">
        <v>3</v>
      </c>
      <c r="P22" s="70">
        <v>2</v>
      </c>
      <c r="Q22" s="70">
        <v>2</v>
      </c>
      <c r="R22" s="70">
        <v>2</v>
      </c>
      <c r="S22" s="71"/>
      <c r="T22" s="70">
        <v>2</v>
      </c>
      <c r="U22" s="70">
        <v>2</v>
      </c>
      <c r="V22" s="70">
        <v>2</v>
      </c>
      <c r="W22" s="70">
        <v>2</v>
      </c>
      <c r="X22" s="70">
        <v>2</v>
      </c>
      <c r="Y22" s="70">
        <v>2</v>
      </c>
      <c r="Z22" s="72">
        <f t="shared" ref="Z22" si="12">SUM(H22:Y23)/17</f>
        <v>2.1176470588235294</v>
      </c>
      <c r="AA22" s="73">
        <v>1</v>
      </c>
      <c r="AB22" s="73">
        <v>2</v>
      </c>
      <c r="AC22" s="73">
        <v>1</v>
      </c>
      <c r="AD22" s="63">
        <f t="shared" ref="AD22" si="13">SUM(Z22:AC23)</f>
        <v>6.117647058823529</v>
      </c>
    </row>
    <row r="23" spans="1:30" ht="24.75" customHeight="1" thickBot="1">
      <c r="A23" s="74"/>
      <c r="B23" s="75" t="s">
        <v>44</v>
      </c>
      <c r="C23" s="76"/>
      <c r="D23" s="77"/>
      <c r="E23" s="78">
        <f>E22/D22</f>
        <v>0.5</v>
      </c>
      <c r="F23" s="78">
        <f>F22/D22</f>
        <v>0.38999880760746436</v>
      </c>
      <c r="G23" s="78">
        <f>G22/D22</f>
        <v>0.11000119239253563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79"/>
      <c r="U23" s="79"/>
      <c r="V23" s="79"/>
      <c r="W23" s="79"/>
      <c r="X23" s="79"/>
      <c r="Y23" s="79"/>
      <c r="Z23" s="81"/>
      <c r="AA23" s="82"/>
      <c r="AB23" s="82"/>
      <c r="AC23" s="82"/>
      <c r="AD23" s="64"/>
    </row>
    <row r="24" spans="1:30" ht="48.75" customHeight="1">
      <c r="A24" s="66">
        <v>11</v>
      </c>
      <c r="B24" s="67" t="s">
        <v>28</v>
      </c>
      <c r="C24" s="68" t="s">
        <v>42</v>
      </c>
      <c r="D24" s="69">
        <v>196000</v>
      </c>
      <c r="E24" s="69">
        <v>98000</v>
      </c>
      <c r="F24" s="69">
        <v>56000</v>
      </c>
      <c r="G24" s="69">
        <v>42000</v>
      </c>
      <c r="H24" s="70">
        <v>2</v>
      </c>
      <c r="I24" s="70">
        <v>3</v>
      </c>
      <c r="J24" s="70">
        <v>1</v>
      </c>
      <c r="K24" s="70">
        <v>3</v>
      </c>
      <c r="L24" s="70">
        <v>2</v>
      </c>
      <c r="M24" s="70">
        <v>2</v>
      </c>
      <c r="N24" s="70">
        <v>2</v>
      </c>
      <c r="O24" s="70">
        <v>1</v>
      </c>
      <c r="P24" s="70">
        <v>2</v>
      </c>
      <c r="Q24" s="70">
        <v>2</v>
      </c>
      <c r="R24" s="70">
        <v>1</v>
      </c>
      <c r="S24" s="71"/>
      <c r="T24" s="70">
        <v>2</v>
      </c>
      <c r="U24" s="70">
        <v>2</v>
      </c>
      <c r="V24" s="70">
        <v>2</v>
      </c>
      <c r="W24" s="70">
        <v>2</v>
      </c>
      <c r="X24" s="70">
        <v>3</v>
      </c>
      <c r="Y24" s="70">
        <v>2</v>
      </c>
      <c r="Z24" s="72">
        <f t="shared" ref="Z24" si="14">SUM(H24:Y25)/17</f>
        <v>2</v>
      </c>
      <c r="AA24" s="73">
        <v>1</v>
      </c>
      <c r="AB24" s="73">
        <v>3</v>
      </c>
      <c r="AC24" s="73">
        <v>0</v>
      </c>
      <c r="AD24" s="63">
        <f t="shared" ref="AD24" si="15">SUM(Z24:AC25)</f>
        <v>6</v>
      </c>
    </row>
    <row r="25" spans="1:30" ht="21.75" customHeight="1" thickBot="1">
      <c r="A25" s="74"/>
      <c r="B25" s="75" t="s">
        <v>29</v>
      </c>
      <c r="C25" s="76"/>
      <c r="D25" s="77"/>
      <c r="E25" s="78">
        <f>E24/D24</f>
        <v>0.5</v>
      </c>
      <c r="F25" s="78">
        <f>F24/D24</f>
        <v>0.2857142857142857</v>
      </c>
      <c r="G25" s="78">
        <f>G24/D24</f>
        <v>0.21428571428571427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79"/>
      <c r="U25" s="79"/>
      <c r="V25" s="79"/>
      <c r="W25" s="79"/>
      <c r="X25" s="79"/>
      <c r="Y25" s="79"/>
      <c r="Z25" s="81"/>
      <c r="AA25" s="82"/>
      <c r="AB25" s="82"/>
      <c r="AC25" s="82"/>
      <c r="AD25" s="64"/>
    </row>
    <row r="26" spans="1:30" ht="98.25" customHeight="1">
      <c r="A26" s="66">
        <v>12</v>
      </c>
      <c r="B26" s="67" t="s">
        <v>47</v>
      </c>
      <c r="C26" s="68" t="s">
        <v>59</v>
      </c>
      <c r="D26" s="69">
        <v>398496</v>
      </c>
      <c r="E26" s="69">
        <v>199248</v>
      </c>
      <c r="F26" s="69">
        <v>175338</v>
      </c>
      <c r="G26" s="69">
        <v>23910</v>
      </c>
      <c r="H26" s="70">
        <v>3</v>
      </c>
      <c r="I26" s="70">
        <v>3</v>
      </c>
      <c r="J26" s="70">
        <v>3</v>
      </c>
      <c r="K26" s="70">
        <v>3</v>
      </c>
      <c r="L26" s="70">
        <v>3</v>
      </c>
      <c r="M26" s="70">
        <v>3</v>
      </c>
      <c r="N26" s="70">
        <v>3</v>
      </c>
      <c r="O26" s="70">
        <v>3</v>
      </c>
      <c r="P26" s="70">
        <v>3</v>
      </c>
      <c r="Q26" s="70">
        <v>3</v>
      </c>
      <c r="R26" s="70">
        <v>3</v>
      </c>
      <c r="S26" s="71"/>
      <c r="T26" s="70">
        <v>3</v>
      </c>
      <c r="U26" s="70">
        <v>3</v>
      </c>
      <c r="V26" s="70">
        <v>3</v>
      </c>
      <c r="W26" s="70">
        <v>3</v>
      </c>
      <c r="X26" s="70">
        <v>3</v>
      </c>
      <c r="Y26" s="70">
        <v>3</v>
      </c>
      <c r="Z26" s="72">
        <f t="shared" ref="Z26" si="16">SUM(H26:Y27)/17</f>
        <v>3</v>
      </c>
      <c r="AA26" s="73">
        <v>1</v>
      </c>
      <c r="AB26" s="73">
        <v>1</v>
      </c>
      <c r="AC26" s="73">
        <v>1</v>
      </c>
      <c r="AD26" s="63">
        <f t="shared" ref="AD26" si="17">SUM(Z26:AC27)</f>
        <v>6</v>
      </c>
    </row>
    <row r="27" spans="1:30" ht="26.25" customHeight="1" thickBot="1">
      <c r="A27" s="74"/>
      <c r="B27" s="75" t="s">
        <v>29</v>
      </c>
      <c r="C27" s="76"/>
      <c r="D27" s="77"/>
      <c r="E27" s="78">
        <f>E26/D26</f>
        <v>0.5</v>
      </c>
      <c r="F27" s="78">
        <f>F26/D26</f>
        <v>0.43999939773548541</v>
      </c>
      <c r="G27" s="78">
        <f>G26/D26</f>
        <v>6.0000602264514577E-2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81"/>
      <c r="AA27" s="82"/>
      <c r="AB27" s="82"/>
      <c r="AC27" s="82"/>
      <c r="AD27" s="64"/>
    </row>
    <row r="28" spans="1:30" ht="36" customHeight="1">
      <c r="A28" s="66">
        <v>13</v>
      </c>
      <c r="B28" s="67" t="s">
        <v>72</v>
      </c>
      <c r="C28" s="68" t="s">
        <v>82</v>
      </c>
      <c r="D28" s="69">
        <v>220000</v>
      </c>
      <c r="E28" s="69">
        <v>110000</v>
      </c>
      <c r="F28" s="69">
        <v>96800</v>
      </c>
      <c r="G28" s="69">
        <v>13200</v>
      </c>
      <c r="H28" s="70">
        <v>3</v>
      </c>
      <c r="I28" s="70">
        <v>3</v>
      </c>
      <c r="J28" s="70">
        <v>3</v>
      </c>
      <c r="K28" s="70">
        <v>3</v>
      </c>
      <c r="L28" s="70">
        <v>3</v>
      </c>
      <c r="M28" s="70">
        <v>3</v>
      </c>
      <c r="N28" s="70">
        <v>3</v>
      </c>
      <c r="O28" s="70">
        <v>3</v>
      </c>
      <c r="P28" s="70">
        <v>3</v>
      </c>
      <c r="Q28" s="70">
        <v>3</v>
      </c>
      <c r="R28" s="70">
        <v>3</v>
      </c>
      <c r="S28" s="71"/>
      <c r="T28" s="70">
        <v>3</v>
      </c>
      <c r="U28" s="70">
        <v>3</v>
      </c>
      <c r="V28" s="70">
        <v>3</v>
      </c>
      <c r="W28" s="70">
        <v>3</v>
      </c>
      <c r="X28" s="70">
        <v>3</v>
      </c>
      <c r="Y28" s="70">
        <v>3</v>
      </c>
      <c r="Z28" s="72">
        <f t="shared" ref="Z28" si="18">SUM(H28:Y29)/17</f>
        <v>3</v>
      </c>
      <c r="AA28" s="73">
        <v>1</v>
      </c>
      <c r="AB28" s="73">
        <v>1</v>
      </c>
      <c r="AC28" s="73">
        <v>1</v>
      </c>
      <c r="AD28" s="63">
        <f>SUM(Z28:AC29)</f>
        <v>6</v>
      </c>
    </row>
    <row r="29" spans="1:30" ht="30.75" customHeight="1" thickBot="1">
      <c r="A29" s="74"/>
      <c r="B29" s="75" t="s">
        <v>29</v>
      </c>
      <c r="C29" s="76"/>
      <c r="D29" s="77"/>
      <c r="E29" s="78">
        <f>E28/D28</f>
        <v>0.5</v>
      </c>
      <c r="F29" s="78">
        <f>F28/D28</f>
        <v>0.44</v>
      </c>
      <c r="G29" s="78">
        <f>G28/D28</f>
        <v>0.06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79"/>
      <c r="U29" s="79"/>
      <c r="V29" s="79"/>
      <c r="W29" s="79"/>
      <c r="X29" s="79"/>
      <c r="Y29" s="79"/>
      <c r="Z29" s="81"/>
      <c r="AA29" s="82"/>
      <c r="AB29" s="82"/>
      <c r="AC29" s="82"/>
      <c r="AD29" s="64"/>
    </row>
    <row r="30" spans="1:30" ht="48.75" customHeight="1">
      <c r="A30" s="66">
        <v>14</v>
      </c>
      <c r="B30" s="67" t="s">
        <v>34</v>
      </c>
      <c r="C30" s="68" t="s">
        <v>40</v>
      </c>
      <c r="D30" s="69">
        <v>365251</v>
      </c>
      <c r="E30" s="69">
        <v>182625</v>
      </c>
      <c r="F30" s="69">
        <v>102269.5</v>
      </c>
      <c r="G30" s="69">
        <v>80356.5</v>
      </c>
      <c r="H30" s="70">
        <v>2</v>
      </c>
      <c r="I30" s="70">
        <v>2</v>
      </c>
      <c r="J30" s="70">
        <v>1</v>
      </c>
      <c r="K30" s="70">
        <v>2</v>
      </c>
      <c r="L30" s="70">
        <v>2</v>
      </c>
      <c r="M30" s="70">
        <v>3</v>
      </c>
      <c r="N30" s="70">
        <v>2</v>
      </c>
      <c r="O30" s="70">
        <v>2</v>
      </c>
      <c r="P30" s="70">
        <v>2</v>
      </c>
      <c r="Q30" s="70">
        <v>1</v>
      </c>
      <c r="R30" s="70">
        <v>2</v>
      </c>
      <c r="S30" s="71"/>
      <c r="T30" s="70">
        <v>2</v>
      </c>
      <c r="U30" s="70">
        <v>2</v>
      </c>
      <c r="V30" s="70">
        <v>2</v>
      </c>
      <c r="W30" s="70">
        <v>2</v>
      </c>
      <c r="X30" s="70">
        <v>2</v>
      </c>
      <c r="Y30" s="70">
        <v>2</v>
      </c>
      <c r="Z30" s="72">
        <f t="shared" ref="Z30" si="19">SUM(H30:Y31)/17</f>
        <v>1.9411764705882353</v>
      </c>
      <c r="AA30" s="73">
        <v>1</v>
      </c>
      <c r="AB30" s="73">
        <v>3</v>
      </c>
      <c r="AC30" s="73">
        <v>0</v>
      </c>
      <c r="AD30" s="63">
        <f t="shared" ref="AD30" si="20">SUM(Z30:AC31)</f>
        <v>5.9411764705882355</v>
      </c>
    </row>
    <row r="31" spans="1:30" ht="54.75" customHeight="1" thickBot="1">
      <c r="A31" s="74"/>
      <c r="B31" s="75" t="s">
        <v>35</v>
      </c>
      <c r="C31" s="76"/>
      <c r="D31" s="77"/>
      <c r="E31" s="78">
        <f>E30/D30</f>
        <v>0.49999863107835435</v>
      </c>
      <c r="F31" s="78">
        <f>F30/D30</f>
        <v>0.27999786448223274</v>
      </c>
      <c r="G31" s="78">
        <f>G30/D30</f>
        <v>0.22000350443941288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79"/>
      <c r="U31" s="79"/>
      <c r="V31" s="79"/>
      <c r="W31" s="79"/>
      <c r="X31" s="79"/>
      <c r="Y31" s="79"/>
      <c r="Z31" s="81"/>
      <c r="AA31" s="82"/>
      <c r="AB31" s="82"/>
      <c r="AC31" s="82"/>
      <c r="AD31" s="64"/>
    </row>
    <row r="32" spans="1:30" ht="71.25" customHeight="1">
      <c r="A32" s="66">
        <v>15</v>
      </c>
      <c r="B32" s="67" t="s">
        <v>34</v>
      </c>
      <c r="C32" s="68" t="s">
        <v>38</v>
      </c>
      <c r="D32" s="69">
        <v>400000</v>
      </c>
      <c r="E32" s="69">
        <v>200000</v>
      </c>
      <c r="F32" s="69">
        <v>112000</v>
      </c>
      <c r="G32" s="69">
        <v>88000</v>
      </c>
      <c r="H32" s="70">
        <v>2</v>
      </c>
      <c r="I32" s="70">
        <v>2</v>
      </c>
      <c r="J32" s="70">
        <v>2</v>
      </c>
      <c r="K32" s="70">
        <v>2</v>
      </c>
      <c r="L32" s="70">
        <v>2</v>
      </c>
      <c r="M32" s="70">
        <v>2</v>
      </c>
      <c r="N32" s="70">
        <v>2</v>
      </c>
      <c r="O32" s="70">
        <v>2</v>
      </c>
      <c r="P32" s="70">
        <v>2</v>
      </c>
      <c r="Q32" s="70">
        <v>2</v>
      </c>
      <c r="R32" s="70">
        <v>1</v>
      </c>
      <c r="S32" s="71"/>
      <c r="T32" s="70">
        <v>2</v>
      </c>
      <c r="U32" s="70">
        <v>2</v>
      </c>
      <c r="V32" s="70">
        <v>2</v>
      </c>
      <c r="W32" s="70">
        <v>2</v>
      </c>
      <c r="X32" s="70">
        <v>1</v>
      </c>
      <c r="Y32" s="70">
        <v>2</v>
      </c>
      <c r="Z32" s="72">
        <f t="shared" ref="Z32" si="21">SUM(H32:Y33)/17</f>
        <v>1.8823529411764706</v>
      </c>
      <c r="AA32" s="73">
        <v>1</v>
      </c>
      <c r="AB32" s="73">
        <v>3</v>
      </c>
      <c r="AC32" s="73">
        <v>0</v>
      </c>
      <c r="AD32" s="63">
        <f t="shared" ref="AD32" si="22">SUM(Z32:AC33)</f>
        <v>5.882352941176471</v>
      </c>
    </row>
    <row r="33" spans="1:30" ht="54.75" customHeight="1" thickBot="1">
      <c r="A33" s="74"/>
      <c r="B33" s="75" t="s">
        <v>35</v>
      </c>
      <c r="C33" s="76"/>
      <c r="D33" s="77"/>
      <c r="E33" s="78">
        <f>E32/D32</f>
        <v>0.5</v>
      </c>
      <c r="F33" s="78">
        <f>F32/D32</f>
        <v>0.28000000000000003</v>
      </c>
      <c r="G33" s="78">
        <f>G32/D32</f>
        <v>0.22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79"/>
      <c r="U33" s="79"/>
      <c r="V33" s="79"/>
      <c r="W33" s="79"/>
      <c r="X33" s="79"/>
      <c r="Y33" s="79"/>
      <c r="Z33" s="81"/>
      <c r="AA33" s="82"/>
      <c r="AB33" s="82"/>
      <c r="AC33" s="82"/>
      <c r="AD33" s="64"/>
    </row>
    <row r="34" spans="1:30" ht="116.25" customHeight="1">
      <c r="A34" s="66">
        <v>16</v>
      </c>
      <c r="B34" s="67" t="s">
        <v>72</v>
      </c>
      <c r="C34" s="68" t="s">
        <v>73</v>
      </c>
      <c r="D34" s="69">
        <v>313200</v>
      </c>
      <c r="E34" s="69">
        <v>156600</v>
      </c>
      <c r="F34" s="69">
        <v>137810</v>
      </c>
      <c r="G34" s="69">
        <v>18790</v>
      </c>
      <c r="H34" s="70">
        <v>3</v>
      </c>
      <c r="I34" s="70">
        <v>2</v>
      </c>
      <c r="J34" s="70">
        <v>3</v>
      </c>
      <c r="K34" s="70">
        <v>3</v>
      </c>
      <c r="L34" s="70">
        <v>3</v>
      </c>
      <c r="M34" s="70">
        <v>3</v>
      </c>
      <c r="N34" s="70">
        <v>3</v>
      </c>
      <c r="O34" s="70">
        <v>3</v>
      </c>
      <c r="P34" s="70">
        <v>3</v>
      </c>
      <c r="Q34" s="70">
        <v>3</v>
      </c>
      <c r="R34" s="70">
        <v>2</v>
      </c>
      <c r="S34" s="71"/>
      <c r="T34" s="70">
        <v>3</v>
      </c>
      <c r="U34" s="70">
        <v>3</v>
      </c>
      <c r="V34" s="70">
        <v>3</v>
      </c>
      <c r="W34" s="70">
        <v>3</v>
      </c>
      <c r="X34" s="70">
        <v>3</v>
      </c>
      <c r="Y34" s="70">
        <v>3</v>
      </c>
      <c r="Z34" s="72">
        <f t="shared" ref="Z34" si="23">SUM(H34:Y35)/17</f>
        <v>2.8823529411764706</v>
      </c>
      <c r="AA34" s="73">
        <v>1</v>
      </c>
      <c r="AB34" s="73">
        <v>1</v>
      </c>
      <c r="AC34" s="73">
        <v>1</v>
      </c>
      <c r="AD34" s="63">
        <f>SUM(Z34:AC35)</f>
        <v>5.882352941176471</v>
      </c>
    </row>
    <row r="35" spans="1:30" ht="22.5" customHeight="1" thickBot="1">
      <c r="A35" s="74"/>
      <c r="B35" s="75" t="s">
        <v>29</v>
      </c>
      <c r="C35" s="76"/>
      <c r="D35" s="77"/>
      <c r="E35" s="78">
        <f>E34/D34</f>
        <v>0.5</v>
      </c>
      <c r="F35" s="78">
        <f>F34/D34</f>
        <v>0.44000638569604089</v>
      </c>
      <c r="G35" s="78">
        <f>G34/D34</f>
        <v>5.9993614303959129E-2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  <c r="T35" s="79"/>
      <c r="U35" s="79"/>
      <c r="V35" s="79"/>
      <c r="W35" s="79"/>
      <c r="X35" s="79"/>
      <c r="Y35" s="79"/>
      <c r="Z35" s="81"/>
      <c r="AA35" s="82"/>
      <c r="AB35" s="82"/>
      <c r="AC35" s="82"/>
      <c r="AD35" s="64"/>
    </row>
    <row r="36" spans="1:30" ht="84" customHeight="1">
      <c r="A36" s="66">
        <v>17</v>
      </c>
      <c r="B36" s="67" t="s">
        <v>68</v>
      </c>
      <c r="C36" s="68" t="s">
        <v>90</v>
      </c>
      <c r="D36" s="69">
        <v>173494</v>
      </c>
      <c r="E36" s="69">
        <v>86747</v>
      </c>
      <c r="F36" s="69">
        <v>76337.36</v>
      </c>
      <c r="G36" s="69">
        <v>10409.64</v>
      </c>
      <c r="H36" s="70">
        <v>3</v>
      </c>
      <c r="I36" s="70">
        <v>3</v>
      </c>
      <c r="J36" s="70">
        <v>3</v>
      </c>
      <c r="K36" s="70">
        <v>3</v>
      </c>
      <c r="L36" s="70">
        <v>3</v>
      </c>
      <c r="M36" s="70">
        <v>2</v>
      </c>
      <c r="N36" s="70">
        <v>3</v>
      </c>
      <c r="O36" s="70">
        <v>3</v>
      </c>
      <c r="P36" s="70">
        <v>3</v>
      </c>
      <c r="Q36" s="70">
        <v>3</v>
      </c>
      <c r="R36" s="70">
        <v>3</v>
      </c>
      <c r="S36" s="71"/>
      <c r="T36" s="70">
        <v>3</v>
      </c>
      <c r="U36" s="70">
        <v>2</v>
      </c>
      <c r="V36" s="70">
        <v>3</v>
      </c>
      <c r="W36" s="70">
        <v>3</v>
      </c>
      <c r="X36" s="70">
        <v>3</v>
      </c>
      <c r="Y36" s="70">
        <v>3</v>
      </c>
      <c r="Z36" s="72">
        <f t="shared" ref="Z36" si="24">SUM(H36:Y37)/17</f>
        <v>2.8823529411764706</v>
      </c>
      <c r="AA36" s="73">
        <v>1</v>
      </c>
      <c r="AB36" s="73">
        <v>1</v>
      </c>
      <c r="AC36" s="73">
        <v>1</v>
      </c>
      <c r="AD36" s="63">
        <f>SUM(Z36:AC37)</f>
        <v>5.882352941176471</v>
      </c>
    </row>
    <row r="37" spans="1:30" ht="30.75" customHeight="1" thickBot="1">
      <c r="A37" s="74"/>
      <c r="B37" s="75" t="s">
        <v>29</v>
      </c>
      <c r="C37" s="76"/>
      <c r="D37" s="77"/>
      <c r="E37" s="78">
        <f>E36/D36</f>
        <v>0.5</v>
      </c>
      <c r="F37" s="78">
        <f>F36/D36</f>
        <v>0.44</v>
      </c>
      <c r="G37" s="78">
        <f>G36/D36</f>
        <v>0.06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79"/>
      <c r="U37" s="79"/>
      <c r="V37" s="79"/>
      <c r="W37" s="79"/>
      <c r="X37" s="79"/>
      <c r="Y37" s="79"/>
      <c r="Z37" s="81"/>
      <c r="AA37" s="82"/>
      <c r="AB37" s="82"/>
      <c r="AC37" s="82"/>
      <c r="AD37" s="64"/>
    </row>
    <row r="38" spans="1:30" ht="35.25" customHeight="1">
      <c r="A38" s="66">
        <v>18</v>
      </c>
      <c r="B38" s="67" t="s">
        <v>47</v>
      </c>
      <c r="C38" s="68" t="s">
        <v>57</v>
      </c>
      <c r="D38" s="69">
        <v>400000</v>
      </c>
      <c r="E38" s="69">
        <v>200000</v>
      </c>
      <c r="F38" s="69">
        <v>176000</v>
      </c>
      <c r="G38" s="69">
        <v>24000</v>
      </c>
      <c r="H38" s="70">
        <v>3</v>
      </c>
      <c r="I38" s="70">
        <v>3</v>
      </c>
      <c r="J38" s="70">
        <v>1</v>
      </c>
      <c r="K38" s="70">
        <v>3</v>
      </c>
      <c r="L38" s="70">
        <v>3</v>
      </c>
      <c r="M38" s="70">
        <v>3</v>
      </c>
      <c r="N38" s="70">
        <v>3</v>
      </c>
      <c r="O38" s="70">
        <v>3</v>
      </c>
      <c r="P38" s="70">
        <v>3</v>
      </c>
      <c r="Q38" s="70">
        <v>2</v>
      </c>
      <c r="R38" s="70">
        <v>3</v>
      </c>
      <c r="S38" s="71"/>
      <c r="T38" s="70">
        <v>3</v>
      </c>
      <c r="U38" s="70">
        <v>3</v>
      </c>
      <c r="V38" s="70">
        <v>3</v>
      </c>
      <c r="W38" s="70">
        <v>3</v>
      </c>
      <c r="X38" s="70">
        <v>3</v>
      </c>
      <c r="Y38" s="70">
        <v>3</v>
      </c>
      <c r="Z38" s="72">
        <f t="shared" ref="Z38" si="25">SUM(H38:Y39)/17</f>
        <v>2.8235294117647061</v>
      </c>
      <c r="AA38" s="73">
        <v>1</v>
      </c>
      <c r="AB38" s="73">
        <v>1</v>
      </c>
      <c r="AC38" s="73">
        <v>1</v>
      </c>
      <c r="AD38" s="63">
        <f t="shared" ref="AD38" si="26">SUM(Z38:AC39)</f>
        <v>5.8235294117647065</v>
      </c>
    </row>
    <row r="39" spans="1:30" ht="26.25" customHeight="1" thickBot="1">
      <c r="A39" s="74"/>
      <c r="B39" s="75" t="s">
        <v>29</v>
      </c>
      <c r="C39" s="76"/>
      <c r="D39" s="77"/>
      <c r="E39" s="78">
        <f>E38/D38</f>
        <v>0.5</v>
      </c>
      <c r="F39" s="78">
        <f>F38/D38</f>
        <v>0.44</v>
      </c>
      <c r="G39" s="78">
        <f>G38/D38</f>
        <v>0.06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79"/>
      <c r="U39" s="79"/>
      <c r="V39" s="79"/>
      <c r="W39" s="79"/>
      <c r="X39" s="79"/>
      <c r="Y39" s="79"/>
      <c r="Z39" s="81"/>
      <c r="AA39" s="82"/>
      <c r="AB39" s="82"/>
      <c r="AC39" s="82"/>
      <c r="AD39" s="64"/>
    </row>
    <row r="40" spans="1:30" ht="65.25" customHeight="1">
      <c r="A40" s="66">
        <v>19</v>
      </c>
      <c r="B40" s="67" t="s">
        <v>47</v>
      </c>
      <c r="C40" s="68" t="s">
        <v>97</v>
      </c>
      <c r="D40" s="69">
        <v>140000</v>
      </c>
      <c r="E40" s="69">
        <v>70000</v>
      </c>
      <c r="F40" s="69">
        <v>61600</v>
      </c>
      <c r="G40" s="69">
        <v>8400</v>
      </c>
      <c r="H40" s="70">
        <v>3</v>
      </c>
      <c r="I40" s="70">
        <v>3</v>
      </c>
      <c r="J40" s="70">
        <v>1</v>
      </c>
      <c r="K40" s="70">
        <v>3</v>
      </c>
      <c r="L40" s="70">
        <v>3</v>
      </c>
      <c r="M40" s="70">
        <v>3</v>
      </c>
      <c r="N40" s="70">
        <v>3</v>
      </c>
      <c r="O40" s="70">
        <v>3</v>
      </c>
      <c r="P40" s="70">
        <v>3</v>
      </c>
      <c r="Q40" s="70">
        <v>3</v>
      </c>
      <c r="R40" s="70">
        <v>2</v>
      </c>
      <c r="S40" s="71"/>
      <c r="T40" s="70">
        <v>3</v>
      </c>
      <c r="U40" s="70">
        <v>3</v>
      </c>
      <c r="V40" s="70">
        <v>3</v>
      </c>
      <c r="W40" s="70">
        <v>3</v>
      </c>
      <c r="X40" s="70">
        <v>3</v>
      </c>
      <c r="Y40" s="70">
        <v>3</v>
      </c>
      <c r="Z40" s="72">
        <f t="shared" ref="Z40" si="27">SUM(H40:Y41)/17</f>
        <v>2.8235294117647061</v>
      </c>
      <c r="AA40" s="73">
        <v>1</v>
      </c>
      <c r="AB40" s="73">
        <v>1</v>
      </c>
      <c r="AC40" s="73">
        <v>1</v>
      </c>
      <c r="AD40" s="63">
        <f>SUM(Z40:AC41)</f>
        <v>5.8235294117647065</v>
      </c>
    </row>
    <row r="41" spans="1:30" ht="30.75" customHeight="1" thickBot="1">
      <c r="A41" s="74"/>
      <c r="B41" s="75" t="s">
        <v>29</v>
      </c>
      <c r="C41" s="76"/>
      <c r="D41" s="77"/>
      <c r="E41" s="78">
        <f>E40/D40</f>
        <v>0.5</v>
      </c>
      <c r="F41" s="78">
        <f>F40/D40</f>
        <v>0.44</v>
      </c>
      <c r="G41" s="78">
        <f>G40/D40</f>
        <v>0.06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79"/>
      <c r="U41" s="79"/>
      <c r="V41" s="79"/>
      <c r="W41" s="79"/>
      <c r="X41" s="79"/>
      <c r="Y41" s="79"/>
      <c r="Z41" s="81"/>
      <c r="AA41" s="82"/>
      <c r="AB41" s="82"/>
      <c r="AC41" s="82"/>
      <c r="AD41" s="64"/>
    </row>
    <row r="42" spans="1:30" ht="31.5">
      <c r="A42" s="66">
        <v>20</v>
      </c>
      <c r="B42" s="67" t="s">
        <v>50</v>
      </c>
      <c r="C42" s="68" t="s">
        <v>51</v>
      </c>
      <c r="D42" s="69">
        <v>298969</v>
      </c>
      <c r="E42" s="69">
        <v>149484.5</v>
      </c>
      <c r="F42" s="69">
        <v>116597.9</v>
      </c>
      <c r="G42" s="69">
        <v>32886.6</v>
      </c>
      <c r="H42" s="70">
        <v>3</v>
      </c>
      <c r="I42" s="70">
        <v>3</v>
      </c>
      <c r="J42" s="70">
        <v>1</v>
      </c>
      <c r="K42" s="70">
        <v>3</v>
      </c>
      <c r="L42" s="70">
        <v>3</v>
      </c>
      <c r="M42" s="70">
        <v>3</v>
      </c>
      <c r="N42" s="70">
        <v>3</v>
      </c>
      <c r="O42" s="70">
        <v>3</v>
      </c>
      <c r="P42" s="70">
        <v>3</v>
      </c>
      <c r="Q42" s="70">
        <v>2</v>
      </c>
      <c r="R42" s="70">
        <v>3</v>
      </c>
      <c r="S42" s="71"/>
      <c r="T42" s="70">
        <v>3</v>
      </c>
      <c r="U42" s="70">
        <v>2</v>
      </c>
      <c r="V42" s="70">
        <v>3</v>
      </c>
      <c r="W42" s="70">
        <v>3</v>
      </c>
      <c r="X42" s="70">
        <v>3</v>
      </c>
      <c r="Y42" s="70">
        <v>3</v>
      </c>
      <c r="Z42" s="72">
        <f t="shared" ref="Z42" si="28">SUM(H42:Y43)/17</f>
        <v>2.7647058823529411</v>
      </c>
      <c r="AA42" s="73">
        <v>1</v>
      </c>
      <c r="AB42" s="73">
        <v>2</v>
      </c>
      <c r="AC42" s="73">
        <v>0</v>
      </c>
      <c r="AD42" s="63">
        <f t="shared" ref="AD42" si="29">SUM(Z42:AC43)</f>
        <v>5.7647058823529411</v>
      </c>
    </row>
    <row r="43" spans="1:30" ht="24.75" customHeight="1" thickBot="1">
      <c r="A43" s="74"/>
      <c r="B43" s="75" t="s">
        <v>29</v>
      </c>
      <c r="C43" s="76"/>
      <c r="D43" s="77"/>
      <c r="E43" s="78">
        <f>E42/D42</f>
        <v>0.5</v>
      </c>
      <c r="F43" s="78">
        <f>F42/D42</f>
        <v>0.38999996655171604</v>
      </c>
      <c r="G43" s="78">
        <f>G42/D42</f>
        <v>0.11000003344828393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79"/>
      <c r="U43" s="79"/>
      <c r="V43" s="79"/>
      <c r="W43" s="79"/>
      <c r="X43" s="79"/>
      <c r="Y43" s="79"/>
      <c r="Z43" s="81"/>
      <c r="AA43" s="82"/>
      <c r="AB43" s="82"/>
      <c r="AC43" s="82"/>
      <c r="AD43" s="64"/>
    </row>
    <row r="44" spans="1:30" ht="54.75" customHeight="1">
      <c r="A44" s="66">
        <v>21</v>
      </c>
      <c r="B44" s="67" t="s">
        <v>10</v>
      </c>
      <c r="C44" s="68" t="s">
        <v>62</v>
      </c>
      <c r="D44" s="69">
        <v>395790</v>
      </c>
      <c r="E44" s="69">
        <v>197895</v>
      </c>
      <c r="F44" s="69">
        <v>174147.6</v>
      </c>
      <c r="G44" s="69">
        <v>23747.4</v>
      </c>
      <c r="H44" s="70">
        <v>3</v>
      </c>
      <c r="I44" s="70">
        <v>3</v>
      </c>
      <c r="J44" s="70">
        <v>1</v>
      </c>
      <c r="K44" s="70">
        <v>3</v>
      </c>
      <c r="L44" s="70">
        <v>3</v>
      </c>
      <c r="M44" s="70">
        <v>3</v>
      </c>
      <c r="N44" s="70">
        <v>3</v>
      </c>
      <c r="O44" s="70">
        <v>3</v>
      </c>
      <c r="P44" s="70">
        <v>3</v>
      </c>
      <c r="Q44" s="70">
        <v>3</v>
      </c>
      <c r="R44" s="70">
        <v>2</v>
      </c>
      <c r="S44" s="71"/>
      <c r="T44" s="70">
        <v>3</v>
      </c>
      <c r="U44" s="70">
        <v>2</v>
      </c>
      <c r="V44" s="70">
        <v>3</v>
      </c>
      <c r="W44" s="70">
        <v>3</v>
      </c>
      <c r="X44" s="70">
        <v>3</v>
      </c>
      <c r="Y44" s="70">
        <v>3</v>
      </c>
      <c r="Z44" s="72">
        <f t="shared" ref="Z44" si="30">SUM(H44:Y45)/17</f>
        <v>2.7647058823529411</v>
      </c>
      <c r="AA44" s="73">
        <v>1</v>
      </c>
      <c r="AB44" s="73">
        <v>1</v>
      </c>
      <c r="AC44" s="73">
        <v>1</v>
      </c>
      <c r="AD44" s="63">
        <f t="shared" ref="AD44" si="31">SUM(Z44:AC45)</f>
        <v>5.7647058823529411</v>
      </c>
    </row>
    <row r="45" spans="1:30" ht="26.25" customHeight="1" thickBot="1">
      <c r="A45" s="74"/>
      <c r="B45" s="75" t="s">
        <v>61</v>
      </c>
      <c r="C45" s="76"/>
      <c r="D45" s="77"/>
      <c r="E45" s="78">
        <f>E44/D44</f>
        <v>0.5</v>
      </c>
      <c r="F45" s="78">
        <f>F44/D44</f>
        <v>0.44</v>
      </c>
      <c r="G45" s="78">
        <f>G44/D44</f>
        <v>6.0000000000000005E-2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79"/>
      <c r="U45" s="79"/>
      <c r="V45" s="79"/>
      <c r="W45" s="79"/>
      <c r="X45" s="79"/>
      <c r="Y45" s="79"/>
      <c r="Z45" s="81"/>
      <c r="AA45" s="82"/>
      <c r="AB45" s="82"/>
      <c r="AC45" s="82"/>
      <c r="AD45" s="64"/>
    </row>
    <row r="46" spans="1:30" ht="36" customHeight="1">
      <c r="A46" s="66">
        <v>22</v>
      </c>
      <c r="B46" s="67" t="s">
        <v>75</v>
      </c>
      <c r="C46" s="68" t="s">
        <v>77</v>
      </c>
      <c r="D46" s="69">
        <v>294430</v>
      </c>
      <c r="E46" s="69">
        <v>144270</v>
      </c>
      <c r="F46" s="69">
        <v>132494</v>
      </c>
      <c r="G46" s="69">
        <v>17665.8</v>
      </c>
      <c r="H46" s="70">
        <v>3</v>
      </c>
      <c r="I46" s="70">
        <v>2</v>
      </c>
      <c r="J46" s="70">
        <v>3</v>
      </c>
      <c r="K46" s="70">
        <v>3</v>
      </c>
      <c r="L46" s="70">
        <v>3</v>
      </c>
      <c r="M46" s="70">
        <v>3</v>
      </c>
      <c r="N46" s="70">
        <v>3</v>
      </c>
      <c r="O46" s="70">
        <v>3</v>
      </c>
      <c r="P46" s="70">
        <v>3</v>
      </c>
      <c r="Q46" s="70">
        <v>2</v>
      </c>
      <c r="R46" s="70">
        <v>1</v>
      </c>
      <c r="S46" s="71"/>
      <c r="T46" s="70">
        <v>3</v>
      </c>
      <c r="U46" s="70">
        <v>3</v>
      </c>
      <c r="V46" s="70">
        <v>3</v>
      </c>
      <c r="W46" s="70">
        <v>3</v>
      </c>
      <c r="X46" s="70">
        <v>3</v>
      </c>
      <c r="Y46" s="70">
        <v>3</v>
      </c>
      <c r="Z46" s="72">
        <f t="shared" ref="Z46" si="32">SUM(H46:Y47)/17</f>
        <v>2.7647058823529411</v>
      </c>
      <c r="AA46" s="73">
        <v>1</v>
      </c>
      <c r="AB46" s="73">
        <v>1</v>
      </c>
      <c r="AC46" s="73">
        <v>1</v>
      </c>
      <c r="AD46" s="63">
        <f>SUM(Z46:AC47)</f>
        <v>5.7647058823529411</v>
      </c>
    </row>
    <row r="47" spans="1:30" ht="30.75" customHeight="1" thickBot="1">
      <c r="A47" s="74"/>
      <c r="B47" s="75" t="s">
        <v>76</v>
      </c>
      <c r="C47" s="76"/>
      <c r="D47" s="77"/>
      <c r="E47" s="78">
        <f>E46/D46</f>
        <v>0.48999762252487861</v>
      </c>
      <c r="F47" s="78">
        <f>F46/D46</f>
        <v>0.45000169819651531</v>
      </c>
      <c r="G47" s="78">
        <f>G46/D46</f>
        <v>0.06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79"/>
      <c r="U47" s="79"/>
      <c r="V47" s="79"/>
      <c r="W47" s="79"/>
      <c r="X47" s="79"/>
      <c r="Y47" s="79"/>
      <c r="Z47" s="81"/>
      <c r="AA47" s="82"/>
      <c r="AB47" s="82"/>
      <c r="AC47" s="82"/>
      <c r="AD47" s="64"/>
    </row>
    <row r="48" spans="1:30" ht="48.75" customHeight="1">
      <c r="A48" s="66">
        <v>23</v>
      </c>
      <c r="B48" s="67" t="s">
        <v>47</v>
      </c>
      <c r="C48" s="68" t="s">
        <v>48</v>
      </c>
      <c r="D48" s="69">
        <v>589429</v>
      </c>
      <c r="E48" s="69">
        <v>200000</v>
      </c>
      <c r="F48" s="69">
        <v>354063</v>
      </c>
      <c r="G48" s="69">
        <v>35366</v>
      </c>
      <c r="H48" s="70">
        <v>3</v>
      </c>
      <c r="I48" s="70">
        <v>3</v>
      </c>
      <c r="J48" s="70">
        <v>2</v>
      </c>
      <c r="K48" s="70">
        <v>3</v>
      </c>
      <c r="L48" s="70">
        <v>3</v>
      </c>
      <c r="M48" s="70">
        <v>2</v>
      </c>
      <c r="N48" s="70">
        <v>3</v>
      </c>
      <c r="O48" s="70">
        <v>2</v>
      </c>
      <c r="P48" s="70">
        <v>3</v>
      </c>
      <c r="Q48" s="70">
        <v>2</v>
      </c>
      <c r="R48" s="70">
        <v>3</v>
      </c>
      <c r="S48" s="71"/>
      <c r="T48" s="70">
        <v>3</v>
      </c>
      <c r="U48" s="70">
        <v>2</v>
      </c>
      <c r="V48" s="70">
        <v>3</v>
      </c>
      <c r="W48" s="70">
        <v>3</v>
      </c>
      <c r="X48" s="70">
        <v>3</v>
      </c>
      <c r="Y48" s="70">
        <v>3</v>
      </c>
      <c r="Z48" s="72">
        <f t="shared" ref="Z48" si="33">SUM(H48:Y49)/17</f>
        <v>2.7058823529411766</v>
      </c>
      <c r="AA48" s="73">
        <v>1</v>
      </c>
      <c r="AB48" s="73">
        <v>1</v>
      </c>
      <c r="AC48" s="73">
        <v>1</v>
      </c>
      <c r="AD48" s="63">
        <f t="shared" ref="AD48" si="34">SUM(Z48:AC49)</f>
        <v>5.7058823529411766</v>
      </c>
    </row>
    <row r="49" spans="1:30" ht="24.75" customHeight="1" thickBot="1">
      <c r="A49" s="74"/>
      <c r="B49" s="75" t="s">
        <v>29</v>
      </c>
      <c r="C49" s="76"/>
      <c r="D49" s="77"/>
      <c r="E49" s="78">
        <f>E48/D48</f>
        <v>0.33931143530433688</v>
      </c>
      <c r="F49" s="78">
        <f>F48/D48</f>
        <v>0.60068812359079715</v>
      </c>
      <c r="G49" s="78">
        <f>G48/D48</f>
        <v>6.0000441104865895E-2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79"/>
      <c r="U49" s="79"/>
      <c r="V49" s="79"/>
      <c r="W49" s="79"/>
      <c r="X49" s="79"/>
      <c r="Y49" s="79"/>
      <c r="Z49" s="81"/>
      <c r="AA49" s="82"/>
      <c r="AB49" s="82"/>
      <c r="AC49" s="82"/>
      <c r="AD49" s="64"/>
    </row>
    <row r="50" spans="1:30" ht="64.5" customHeight="1">
      <c r="A50" s="66">
        <v>24</v>
      </c>
      <c r="B50" s="67" t="s">
        <v>64</v>
      </c>
      <c r="C50" s="68" t="s">
        <v>66</v>
      </c>
      <c r="D50" s="69">
        <v>193665</v>
      </c>
      <c r="E50" s="69">
        <v>96500</v>
      </c>
      <c r="F50" s="69">
        <v>75765</v>
      </c>
      <c r="G50" s="69">
        <v>21400</v>
      </c>
      <c r="H50" s="70">
        <v>3</v>
      </c>
      <c r="I50" s="70">
        <v>2</v>
      </c>
      <c r="J50" s="70">
        <v>3</v>
      </c>
      <c r="K50" s="70">
        <v>3</v>
      </c>
      <c r="L50" s="70">
        <v>3</v>
      </c>
      <c r="M50" s="70">
        <v>3</v>
      </c>
      <c r="N50" s="70">
        <v>3</v>
      </c>
      <c r="O50" s="70">
        <v>1</v>
      </c>
      <c r="P50" s="70">
        <v>3</v>
      </c>
      <c r="Q50" s="70">
        <v>2</v>
      </c>
      <c r="R50" s="70">
        <v>3</v>
      </c>
      <c r="S50" s="71"/>
      <c r="T50" s="70">
        <v>3</v>
      </c>
      <c r="U50" s="70">
        <v>3</v>
      </c>
      <c r="V50" s="70">
        <v>3</v>
      </c>
      <c r="W50" s="70">
        <v>3</v>
      </c>
      <c r="X50" s="70">
        <v>2</v>
      </c>
      <c r="Y50" s="70">
        <v>3</v>
      </c>
      <c r="Z50" s="72">
        <f t="shared" ref="Z50" si="35">SUM(H50:Y51)/17</f>
        <v>2.7058823529411766</v>
      </c>
      <c r="AA50" s="73">
        <v>1</v>
      </c>
      <c r="AB50" s="73">
        <v>2</v>
      </c>
      <c r="AC50" s="73">
        <v>0</v>
      </c>
      <c r="AD50" s="63">
        <f t="shared" ref="AD50" si="36">SUM(Z50:AC51)</f>
        <v>5.7058823529411766</v>
      </c>
    </row>
    <row r="51" spans="1:30" ht="47.25" customHeight="1" thickBot="1">
      <c r="A51" s="74"/>
      <c r="B51" s="75" t="s">
        <v>425</v>
      </c>
      <c r="C51" s="76"/>
      <c r="D51" s="77"/>
      <c r="E51" s="78">
        <f>E50/D50</f>
        <v>0.49828311775488604</v>
      </c>
      <c r="F51" s="78">
        <f>F50/D50</f>
        <v>0.39121679188289055</v>
      </c>
      <c r="G51" s="78">
        <f>G50/D50</f>
        <v>0.11050009036222343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79"/>
      <c r="U51" s="79"/>
      <c r="V51" s="79"/>
      <c r="W51" s="79"/>
      <c r="X51" s="79"/>
      <c r="Y51" s="79"/>
      <c r="Z51" s="81"/>
      <c r="AA51" s="82"/>
      <c r="AB51" s="82"/>
      <c r="AC51" s="82"/>
      <c r="AD51" s="64"/>
    </row>
    <row r="52" spans="1:30" ht="102" customHeight="1">
      <c r="A52" s="66">
        <v>25</v>
      </c>
      <c r="B52" s="67" t="s">
        <v>68</v>
      </c>
      <c r="C52" s="68" t="s">
        <v>70</v>
      </c>
      <c r="D52" s="69">
        <v>355141.62</v>
      </c>
      <c r="E52" s="69">
        <v>177570.81</v>
      </c>
      <c r="F52" s="69">
        <v>156262.31</v>
      </c>
      <c r="G52" s="69">
        <v>21308.5</v>
      </c>
      <c r="H52" s="70">
        <v>3</v>
      </c>
      <c r="I52" s="70">
        <v>3</v>
      </c>
      <c r="J52" s="70">
        <v>3</v>
      </c>
      <c r="K52" s="70">
        <v>3</v>
      </c>
      <c r="L52" s="70">
        <v>3</v>
      </c>
      <c r="M52" s="70">
        <v>2</v>
      </c>
      <c r="N52" s="70">
        <v>3</v>
      </c>
      <c r="O52" s="70">
        <v>3</v>
      </c>
      <c r="P52" s="70">
        <v>3</v>
      </c>
      <c r="Q52" s="70">
        <v>2</v>
      </c>
      <c r="R52" s="70">
        <v>1</v>
      </c>
      <c r="S52" s="71"/>
      <c r="T52" s="70">
        <v>3</v>
      </c>
      <c r="U52" s="70">
        <v>2</v>
      </c>
      <c r="V52" s="70">
        <v>3</v>
      </c>
      <c r="W52" s="70">
        <v>3</v>
      </c>
      <c r="X52" s="70">
        <v>3</v>
      </c>
      <c r="Y52" s="70">
        <v>3</v>
      </c>
      <c r="Z52" s="72">
        <f t="shared" ref="Z52" si="37">SUM(H52:Y53)/17</f>
        <v>2.7058823529411766</v>
      </c>
      <c r="AA52" s="73">
        <v>1</v>
      </c>
      <c r="AB52" s="73">
        <v>1</v>
      </c>
      <c r="AC52" s="73">
        <v>1</v>
      </c>
      <c r="AD52" s="63">
        <f>SUM(Z52:AC53)</f>
        <v>5.7058823529411766</v>
      </c>
    </row>
    <row r="53" spans="1:30" ht="21" customHeight="1" thickBot="1">
      <c r="A53" s="74"/>
      <c r="B53" s="75" t="s">
        <v>69</v>
      </c>
      <c r="C53" s="76"/>
      <c r="D53" s="77"/>
      <c r="E53" s="78">
        <f>E52/D52</f>
        <v>0.5</v>
      </c>
      <c r="F53" s="78">
        <f>F52/D52</f>
        <v>0.4399999921158213</v>
      </c>
      <c r="G53" s="78">
        <f>G52/D52</f>
        <v>6.000000788417871E-2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80"/>
      <c r="T53" s="79"/>
      <c r="U53" s="79"/>
      <c r="V53" s="79"/>
      <c r="W53" s="79"/>
      <c r="X53" s="79"/>
      <c r="Y53" s="79"/>
      <c r="Z53" s="81"/>
      <c r="AA53" s="82"/>
      <c r="AB53" s="82"/>
      <c r="AC53" s="82"/>
      <c r="AD53" s="64"/>
    </row>
    <row r="54" spans="1:30" ht="31.5">
      <c r="A54" s="66">
        <v>26</v>
      </c>
      <c r="B54" s="67" t="s">
        <v>53</v>
      </c>
      <c r="C54" s="68" t="s">
        <v>55</v>
      </c>
      <c r="D54" s="69">
        <v>486125</v>
      </c>
      <c r="E54" s="69">
        <v>200000</v>
      </c>
      <c r="F54" s="69">
        <v>256957</v>
      </c>
      <c r="G54" s="69">
        <v>29168</v>
      </c>
      <c r="H54" s="70">
        <v>3</v>
      </c>
      <c r="I54" s="70">
        <v>2</v>
      </c>
      <c r="J54" s="70">
        <v>1</v>
      </c>
      <c r="K54" s="70">
        <v>3</v>
      </c>
      <c r="L54" s="70">
        <v>3</v>
      </c>
      <c r="M54" s="70">
        <v>3</v>
      </c>
      <c r="N54" s="70">
        <v>3</v>
      </c>
      <c r="O54" s="70">
        <v>3</v>
      </c>
      <c r="P54" s="70">
        <v>3</v>
      </c>
      <c r="Q54" s="70">
        <v>2</v>
      </c>
      <c r="R54" s="70">
        <v>2</v>
      </c>
      <c r="S54" s="71"/>
      <c r="T54" s="70">
        <v>3</v>
      </c>
      <c r="U54" s="70">
        <v>2</v>
      </c>
      <c r="V54" s="70">
        <v>3</v>
      </c>
      <c r="W54" s="70">
        <v>3</v>
      </c>
      <c r="X54" s="70">
        <v>3</v>
      </c>
      <c r="Y54" s="70">
        <v>3</v>
      </c>
      <c r="Z54" s="72">
        <f t="shared" ref="Z54" si="38">SUM(H54:Y55)/17</f>
        <v>2.6470588235294117</v>
      </c>
      <c r="AA54" s="73">
        <v>1</v>
      </c>
      <c r="AB54" s="73">
        <v>1</v>
      </c>
      <c r="AC54" s="73">
        <v>1</v>
      </c>
      <c r="AD54" s="63">
        <f t="shared" ref="AD54" si="39">SUM(Z54:AC55)</f>
        <v>5.6470588235294112</v>
      </c>
    </row>
    <row r="55" spans="1:30" ht="33" customHeight="1" thickBot="1">
      <c r="A55" s="74"/>
      <c r="B55" s="75" t="s">
        <v>54</v>
      </c>
      <c r="C55" s="76"/>
      <c r="D55" s="77"/>
      <c r="E55" s="78">
        <f>E54/D54</f>
        <v>0.41141681666238106</v>
      </c>
      <c r="F55" s="78">
        <f>F54/D54</f>
        <v>0.52858215479557724</v>
      </c>
      <c r="G55" s="78">
        <f>G54/D54</f>
        <v>6.0001028542041653E-2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80"/>
      <c r="T55" s="79"/>
      <c r="U55" s="79"/>
      <c r="V55" s="79"/>
      <c r="W55" s="79"/>
      <c r="X55" s="79"/>
      <c r="Y55" s="79"/>
      <c r="Z55" s="81"/>
      <c r="AA55" s="82"/>
      <c r="AB55" s="82"/>
      <c r="AC55" s="82"/>
      <c r="AD55" s="64"/>
    </row>
    <row r="56" spans="1:30" ht="96.75" customHeight="1">
      <c r="A56" s="66">
        <v>27</v>
      </c>
      <c r="B56" s="67" t="s">
        <v>79</v>
      </c>
      <c r="C56" s="68" t="s">
        <v>80</v>
      </c>
      <c r="D56" s="69">
        <v>119958</v>
      </c>
      <c r="E56" s="69">
        <v>59500</v>
      </c>
      <c r="F56" s="69">
        <v>46958</v>
      </c>
      <c r="G56" s="69">
        <v>13500</v>
      </c>
      <c r="H56" s="70">
        <v>3</v>
      </c>
      <c r="I56" s="70">
        <v>2</v>
      </c>
      <c r="J56" s="70">
        <v>1</v>
      </c>
      <c r="K56" s="70">
        <v>3</v>
      </c>
      <c r="L56" s="70">
        <v>3</v>
      </c>
      <c r="M56" s="70">
        <v>3</v>
      </c>
      <c r="N56" s="70">
        <v>3</v>
      </c>
      <c r="O56" s="70">
        <v>1</v>
      </c>
      <c r="P56" s="70">
        <v>3</v>
      </c>
      <c r="Q56" s="70">
        <v>2</v>
      </c>
      <c r="R56" s="70">
        <v>3</v>
      </c>
      <c r="S56" s="71"/>
      <c r="T56" s="70">
        <v>3</v>
      </c>
      <c r="U56" s="70">
        <v>3</v>
      </c>
      <c r="V56" s="70">
        <v>3</v>
      </c>
      <c r="W56" s="70">
        <v>3</v>
      </c>
      <c r="X56" s="70">
        <v>3</v>
      </c>
      <c r="Y56" s="70">
        <v>3</v>
      </c>
      <c r="Z56" s="72">
        <f t="shared" ref="Z56" si="40">SUM(H56:Y57)/17</f>
        <v>2.6470588235294117</v>
      </c>
      <c r="AA56" s="73">
        <v>1</v>
      </c>
      <c r="AB56" s="73">
        <v>2</v>
      </c>
      <c r="AC56" s="73">
        <v>0</v>
      </c>
      <c r="AD56" s="63">
        <f t="shared" ref="AD56:AD159" si="41">SUM(Z56:AC57)</f>
        <v>5.6470588235294112</v>
      </c>
    </row>
    <row r="57" spans="1:30" ht="22.5" customHeight="1" thickBot="1">
      <c r="A57" s="74"/>
      <c r="B57" s="75" t="s">
        <v>29</v>
      </c>
      <c r="C57" s="76"/>
      <c r="D57" s="77"/>
      <c r="E57" s="78">
        <f>E56/D56</f>
        <v>0.49600693576084964</v>
      </c>
      <c r="F57" s="78">
        <f>F56/D56</f>
        <v>0.39145367545307524</v>
      </c>
      <c r="G57" s="78">
        <f>G56/D56</f>
        <v>0.11253938878607513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T57" s="79"/>
      <c r="U57" s="79"/>
      <c r="V57" s="79"/>
      <c r="W57" s="79"/>
      <c r="X57" s="79"/>
      <c r="Y57" s="79"/>
      <c r="Z57" s="81"/>
      <c r="AA57" s="82"/>
      <c r="AB57" s="82"/>
      <c r="AC57" s="82"/>
      <c r="AD57" s="64"/>
    </row>
    <row r="58" spans="1:30" ht="66" customHeight="1">
      <c r="A58" s="66">
        <v>28</v>
      </c>
      <c r="B58" s="67" t="s">
        <v>72</v>
      </c>
      <c r="C58" s="68" t="s">
        <v>84</v>
      </c>
      <c r="D58" s="69">
        <v>202437</v>
      </c>
      <c r="E58" s="69">
        <v>101220</v>
      </c>
      <c r="F58" s="69">
        <v>89070</v>
      </c>
      <c r="G58" s="69">
        <v>12147</v>
      </c>
      <c r="H58" s="70">
        <v>3</v>
      </c>
      <c r="I58" s="70">
        <v>2</v>
      </c>
      <c r="J58" s="70">
        <v>3</v>
      </c>
      <c r="K58" s="70">
        <v>3</v>
      </c>
      <c r="L58" s="70">
        <v>3</v>
      </c>
      <c r="M58" s="70">
        <v>3</v>
      </c>
      <c r="N58" s="70">
        <v>3</v>
      </c>
      <c r="O58" s="70">
        <v>1</v>
      </c>
      <c r="P58" s="70">
        <v>3</v>
      </c>
      <c r="Q58" s="70">
        <v>3</v>
      </c>
      <c r="R58" s="70">
        <v>3</v>
      </c>
      <c r="S58" s="71"/>
      <c r="T58" s="70">
        <v>3</v>
      </c>
      <c r="U58" s="70">
        <v>2</v>
      </c>
      <c r="V58" s="70">
        <v>3</v>
      </c>
      <c r="W58" s="70">
        <v>3</v>
      </c>
      <c r="X58" s="70">
        <v>1</v>
      </c>
      <c r="Y58" s="70">
        <v>3</v>
      </c>
      <c r="Z58" s="72">
        <f t="shared" ref="Z58" si="42">SUM(H58:Y59)/17</f>
        <v>2.6470588235294117</v>
      </c>
      <c r="AA58" s="73">
        <v>1</v>
      </c>
      <c r="AB58" s="73">
        <v>1</v>
      </c>
      <c r="AC58" s="73">
        <v>1</v>
      </c>
      <c r="AD58" s="63">
        <f t="shared" si="41"/>
        <v>5.6470588235294112</v>
      </c>
    </row>
    <row r="59" spans="1:30" ht="30.75" customHeight="1" thickBot="1">
      <c r="A59" s="74"/>
      <c r="B59" s="75" t="s">
        <v>29</v>
      </c>
      <c r="C59" s="76"/>
      <c r="D59" s="77"/>
      <c r="E59" s="78">
        <f>E58/D58</f>
        <v>0.50000740971265134</v>
      </c>
      <c r="F59" s="78">
        <f>F58/D58</f>
        <v>0.43998873723676996</v>
      </c>
      <c r="G59" s="78">
        <f>G58/D58</f>
        <v>6.0003853050578697E-2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80"/>
      <c r="T59" s="79"/>
      <c r="U59" s="79"/>
      <c r="V59" s="79"/>
      <c r="W59" s="79"/>
      <c r="X59" s="79"/>
      <c r="Y59" s="79"/>
      <c r="Z59" s="81"/>
      <c r="AA59" s="82"/>
      <c r="AB59" s="82"/>
      <c r="AC59" s="82"/>
      <c r="AD59" s="64"/>
    </row>
    <row r="60" spans="1:30" ht="34.5" customHeight="1">
      <c r="A60" s="66">
        <v>29</v>
      </c>
      <c r="B60" s="67" t="s">
        <v>53</v>
      </c>
      <c r="C60" s="68" t="s">
        <v>86</v>
      </c>
      <c r="D60" s="69">
        <v>198028</v>
      </c>
      <c r="E60" s="69">
        <v>99014</v>
      </c>
      <c r="F60" s="69">
        <v>87132</v>
      </c>
      <c r="G60" s="69">
        <v>11882</v>
      </c>
      <c r="H60" s="70">
        <v>3</v>
      </c>
      <c r="I60" s="70">
        <v>3</v>
      </c>
      <c r="J60" s="70">
        <v>2</v>
      </c>
      <c r="K60" s="70">
        <v>3</v>
      </c>
      <c r="L60" s="70">
        <v>3</v>
      </c>
      <c r="M60" s="70">
        <v>3</v>
      </c>
      <c r="N60" s="70">
        <v>3</v>
      </c>
      <c r="O60" s="70">
        <v>3</v>
      </c>
      <c r="P60" s="70">
        <v>3</v>
      </c>
      <c r="Q60" s="70">
        <v>1</v>
      </c>
      <c r="R60" s="70">
        <v>1</v>
      </c>
      <c r="S60" s="71"/>
      <c r="T60" s="70">
        <v>3</v>
      </c>
      <c r="U60" s="70">
        <v>2</v>
      </c>
      <c r="V60" s="70">
        <v>3</v>
      </c>
      <c r="W60" s="70">
        <v>3</v>
      </c>
      <c r="X60" s="70">
        <v>3</v>
      </c>
      <c r="Y60" s="70">
        <v>3</v>
      </c>
      <c r="Z60" s="72">
        <f t="shared" ref="Z60" si="43">SUM(H60:Y61)/17</f>
        <v>2.6470588235294117</v>
      </c>
      <c r="AA60" s="73">
        <v>1</v>
      </c>
      <c r="AB60" s="73">
        <v>1</v>
      </c>
      <c r="AC60" s="73">
        <v>1</v>
      </c>
      <c r="AD60" s="63">
        <f t="shared" si="41"/>
        <v>5.6470588235294112</v>
      </c>
    </row>
    <row r="61" spans="1:30" ht="30.75" customHeight="1" thickBot="1">
      <c r="A61" s="74"/>
      <c r="B61" s="75" t="s">
        <v>54</v>
      </c>
      <c r="C61" s="76"/>
      <c r="D61" s="77"/>
      <c r="E61" s="78">
        <f>E60/D60</f>
        <v>0.5</v>
      </c>
      <c r="F61" s="78">
        <f>F60/D60</f>
        <v>0.43999838406689962</v>
      </c>
      <c r="G61" s="78">
        <f>G60/D60</f>
        <v>6.0001615933100369E-2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T61" s="79"/>
      <c r="U61" s="79"/>
      <c r="V61" s="79"/>
      <c r="W61" s="79"/>
      <c r="X61" s="79"/>
      <c r="Y61" s="79"/>
      <c r="Z61" s="81"/>
      <c r="AA61" s="82"/>
      <c r="AB61" s="82"/>
      <c r="AC61" s="82"/>
      <c r="AD61" s="64"/>
    </row>
    <row r="62" spans="1:30" ht="64.5" customHeight="1">
      <c r="A62" s="66">
        <v>30</v>
      </c>
      <c r="B62" s="67" t="s">
        <v>75</v>
      </c>
      <c r="C62" s="68" t="s">
        <v>88</v>
      </c>
      <c r="D62" s="69">
        <v>183585</v>
      </c>
      <c r="E62" s="69">
        <v>89956</v>
      </c>
      <c r="F62" s="69">
        <v>82614</v>
      </c>
      <c r="G62" s="69">
        <v>11015</v>
      </c>
      <c r="H62" s="70">
        <v>3</v>
      </c>
      <c r="I62" s="70">
        <v>2</v>
      </c>
      <c r="J62" s="70">
        <v>3</v>
      </c>
      <c r="K62" s="70">
        <v>3</v>
      </c>
      <c r="L62" s="70">
        <v>3</v>
      </c>
      <c r="M62" s="70">
        <v>3</v>
      </c>
      <c r="N62" s="70">
        <v>3</v>
      </c>
      <c r="O62" s="70">
        <v>3</v>
      </c>
      <c r="P62" s="70">
        <v>3</v>
      </c>
      <c r="Q62" s="70">
        <v>1</v>
      </c>
      <c r="R62" s="70">
        <v>1</v>
      </c>
      <c r="S62" s="71"/>
      <c r="T62" s="70">
        <v>3</v>
      </c>
      <c r="U62" s="70">
        <v>3</v>
      </c>
      <c r="V62" s="70">
        <v>3</v>
      </c>
      <c r="W62" s="70">
        <v>3</v>
      </c>
      <c r="X62" s="70">
        <v>2</v>
      </c>
      <c r="Y62" s="70">
        <v>3</v>
      </c>
      <c r="Z62" s="72">
        <f t="shared" ref="Z62" si="44">SUM(H62:Y63)/17</f>
        <v>2.6470588235294117</v>
      </c>
      <c r="AA62" s="73">
        <v>1</v>
      </c>
      <c r="AB62" s="73">
        <v>1</v>
      </c>
      <c r="AC62" s="73">
        <v>1</v>
      </c>
      <c r="AD62" s="63">
        <f t="shared" si="41"/>
        <v>5.6470588235294112</v>
      </c>
    </row>
    <row r="63" spans="1:30" ht="30.75" customHeight="1" thickBot="1">
      <c r="A63" s="74"/>
      <c r="B63" s="75" t="s">
        <v>76</v>
      </c>
      <c r="C63" s="76"/>
      <c r="D63" s="77"/>
      <c r="E63" s="78">
        <f>E62/D62</f>
        <v>0.48999645940572489</v>
      </c>
      <c r="F63" s="78">
        <f>F62/D62</f>
        <v>0.45000408530108671</v>
      </c>
      <c r="G63" s="78">
        <f>G62/D62</f>
        <v>5.9999455293188439E-2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80"/>
      <c r="T63" s="79"/>
      <c r="U63" s="79"/>
      <c r="V63" s="79"/>
      <c r="W63" s="79"/>
      <c r="X63" s="79"/>
      <c r="Y63" s="79"/>
      <c r="Z63" s="81"/>
      <c r="AA63" s="82"/>
      <c r="AB63" s="82"/>
      <c r="AC63" s="82"/>
      <c r="AD63" s="64"/>
    </row>
    <row r="64" spans="1:30" ht="34.5" customHeight="1">
      <c r="A64" s="66">
        <v>31</v>
      </c>
      <c r="B64" s="67" t="s">
        <v>53</v>
      </c>
      <c r="C64" s="68" t="s">
        <v>92</v>
      </c>
      <c r="D64" s="69">
        <v>161377</v>
      </c>
      <c r="E64" s="69">
        <v>80688</v>
      </c>
      <c r="F64" s="69">
        <v>71006</v>
      </c>
      <c r="G64" s="69">
        <v>9683</v>
      </c>
      <c r="H64" s="70">
        <v>3</v>
      </c>
      <c r="I64" s="70">
        <v>2</v>
      </c>
      <c r="J64" s="70">
        <v>1</v>
      </c>
      <c r="K64" s="70">
        <v>3</v>
      </c>
      <c r="L64" s="70">
        <v>3</v>
      </c>
      <c r="M64" s="70">
        <v>3</v>
      </c>
      <c r="N64" s="70">
        <v>3</v>
      </c>
      <c r="O64" s="70">
        <v>3</v>
      </c>
      <c r="P64" s="70">
        <v>3</v>
      </c>
      <c r="Q64" s="70">
        <v>2</v>
      </c>
      <c r="R64" s="70">
        <v>2</v>
      </c>
      <c r="S64" s="71"/>
      <c r="T64" s="70">
        <v>3</v>
      </c>
      <c r="U64" s="70">
        <v>2</v>
      </c>
      <c r="V64" s="70">
        <v>3</v>
      </c>
      <c r="W64" s="70">
        <v>3</v>
      </c>
      <c r="X64" s="70">
        <v>3</v>
      </c>
      <c r="Y64" s="70">
        <v>3</v>
      </c>
      <c r="Z64" s="72">
        <f t="shared" ref="Z64" si="45">SUM(H64:Y65)/17</f>
        <v>2.6470588235294117</v>
      </c>
      <c r="AA64" s="73">
        <v>1</v>
      </c>
      <c r="AB64" s="73">
        <v>1</v>
      </c>
      <c r="AC64" s="73">
        <v>1</v>
      </c>
      <c r="AD64" s="63">
        <f t="shared" si="41"/>
        <v>5.6470588235294112</v>
      </c>
    </row>
    <row r="65" spans="1:30" ht="30.75" customHeight="1" thickBot="1">
      <c r="A65" s="74"/>
      <c r="B65" s="75" t="s">
        <v>54</v>
      </c>
      <c r="C65" s="76"/>
      <c r="D65" s="77"/>
      <c r="E65" s="78">
        <f>E64/D64</f>
        <v>0.49999690166504518</v>
      </c>
      <c r="F65" s="78">
        <f>F64/D64</f>
        <v>0.44000074360038915</v>
      </c>
      <c r="G65" s="78">
        <f>G64/D64</f>
        <v>6.0002354734565645E-2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80"/>
      <c r="T65" s="79"/>
      <c r="U65" s="79"/>
      <c r="V65" s="79"/>
      <c r="W65" s="79"/>
      <c r="X65" s="79"/>
      <c r="Y65" s="79"/>
      <c r="Z65" s="81"/>
      <c r="AA65" s="82"/>
      <c r="AB65" s="82"/>
      <c r="AC65" s="82"/>
      <c r="AD65" s="64"/>
    </row>
    <row r="66" spans="1:30" ht="65.25" customHeight="1">
      <c r="A66" s="66">
        <v>32</v>
      </c>
      <c r="B66" s="67" t="s">
        <v>99</v>
      </c>
      <c r="C66" s="68" t="s">
        <v>100</v>
      </c>
      <c r="D66" s="69">
        <v>48866.32</v>
      </c>
      <c r="E66" s="69">
        <v>24433.16</v>
      </c>
      <c r="F66" s="69">
        <v>21501.18</v>
      </c>
      <c r="G66" s="69">
        <v>2931.98</v>
      </c>
      <c r="H66" s="70">
        <v>3</v>
      </c>
      <c r="I66" s="70">
        <v>2</v>
      </c>
      <c r="J66" s="70">
        <v>3</v>
      </c>
      <c r="K66" s="70">
        <v>3</v>
      </c>
      <c r="L66" s="70">
        <v>3</v>
      </c>
      <c r="M66" s="70">
        <v>2</v>
      </c>
      <c r="N66" s="70">
        <v>3</v>
      </c>
      <c r="O66" s="70">
        <v>3</v>
      </c>
      <c r="P66" s="70">
        <v>3</v>
      </c>
      <c r="Q66" s="70">
        <v>2</v>
      </c>
      <c r="R66" s="70">
        <v>1</v>
      </c>
      <c r="S66" s="71"/>
      <c r="T66" s="70">
        <v>3</v>
      </c>
      <c r="U66" s="70">
        <v>2</v>
      </c>
      <c r="V66" s="70">
        <v>3</v>
      </c>
      <c r="W66" s="70">
        <v>3</v>
      </c>
      <c r="X66" s="70">
        <v>3</v>
      </c>
      <c r="Y66" s="70">
        <v>3</v>
      </c>
      <c r="Z66" s="72">
        <f t="shared" ref="Z66" si="46">SUM(H66:Y67)/17</f>
        <v>2.6470588235294117</v>
      </c>
      <c r="AA66" s="73">
        <v>1</v>
      </c>
      <c r="AB66" s="73">
        <v>1</v>
      </c>
      <c r="AC66" s="73">
        <v>1</v>
      </c>
      <c r="AD66" s="63">
        <f t="shared" si="41"/>
        <v>5.6470588235294112</v>
      </c>
    </row>
    <row r="67" spans="1:30" ht="30.75" customHeight="1" thickBot="1">
      <c r="A67" s="74"/>
      <c r="B67" s="75" t="s">
        <v>29</v>
      </c>
      <c r="C67" s="76"/>
      <c r="D67" s="77"/>
      <c r="E67" s="78">
        <f>E66/D66</f>
        <v>0.5</v>
      </c>
      <c r="F67" s="78">
        <f>F66/D66</f>
        <v>0.4399999836288061</v>
      </c>
      <c r="G67" s="78">
        <f>G66/D66</f>
        <v>6.0000016371193905E-2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80"/>
      <c r="T67" s="79"/>
      <c r="U67" s="79"/>
      <c r="V67" s="79"/>
      <c r="W67" s="79"/>
      <c r="X67" s="79"/>
      <c r="Y67" s="79"/>
      <c r="Z67" s="81"/>
      <c r="AA67" s="82"/>
      <c r="AB67" s="82"/>
      <c r="AC67" s="82"/>
      <c r="AD67" s="64"/>
    </row>
    <row r="68" spans="1:30" ht="96.75" customHeight="1">
      <c r="A68" s="66">
        <v>33</v>
      </c>
      <c r="B68" s="67" t="s">
        <v>110</v>
      </c>
      <c r="C68" s="68" t="s">
        <v>183</v>
      </c>
      <c r="D68" s="69">
        <v>47359</v>
      </c>
      <c r="E68" s="69">
        <v>23670</v>
      </c>
      <c r="F68" s="69">
        <v>10000</v>
      </c>
      <c r="G68" s="69">
        <v>13689</v>
      </c>
      <c r="H68" s="70">
        <v>1</v>
      </c>
      <c r="I68" s="70">
        <v>3</v>
      </c>
      <c r="J68" s="70">
        <v>1</v>
      </c>
      <c r="K68" s="70">
        <v>1</v>
      </c>
      <c r="L68" s="70">
        <v>1</v>
      </c>
      <c r="M68" s="70">
        <v>3</v>
      </c>
      <c r="N68" s="70">
        <v>1</v>
      </c>
      <c r="O68" s="70">
        <v>1</v>
      </c>
      <c r="P68" s="70">
        <v>1</v>
      </c>
      <c r="Q68" s="70">
        <v>2</v>
      </c>
      <c r="R68" s="70">
        <v>1</v>
      </c>
      <c r="S68" s="71"/>
      <c r="T68" s="70">
        <v>1</v>
      </c>
      <c r="U68" s="70">
        <v>3</v>
      </c>
      <c r="V68" s="70">
        <v>1</v>
      </c>
      <c r="W68" s="70">
        <v>1</v>
      </c>
      <c r="X68" s="70">
        <v>2</v>
      </c>
      <c r="Y68" s="70">
        <v>1</v>
      </c>
      <c r="Z68" s="72">
        <f t="shared" ref="Z68" si="47">SUM(H68:Y69)/17</f>
        <v>1.4705882352941178</v>
      </c>
      <c r="AA68" s="73">
        <v>1</v>
      </c>
      <c r="AB68" s="73">
        <v>3</v>
      </c>
      <c r="AC68" s="73">
        <v>0</v>
      </c>
      <c r="AD68" s="63">
        <f>SUM(Z68:AC69)</f>
        <v>5.4705882352941178</v>
      </c>
    </row>
    <row r="69" spans="1:30" ht="33" customHeight="1" thickBot="1">
      <c r="A69" s="74"/>
      <c r="B69" s="75" t="s">
        <v>111</v>
      </c>
      <c r="C69" s="76"/>
      <c r="D69" s="77"/>
      <c r="E69" s="78">
        <f>E68/D68</f>
        <v>0.4997994045482379</v>
      </c>
      <c r="F69" s="78">
        <f>F68/D68</f>
        <v>0.21115310711797125</v>
      </c>
      <c r="G69" s="78">
        <f>G68/D68</f>
        <v>0.28904748833379085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80"/>
      <c r="T69" s="79"/>
      <c r="U69" s="79"/>
      <c r="V69" s="79"/>
      <c r="W69" s="79"/>
      <c r="X69" s="79"/>
      <c r="Y69" s="79"/>
      <c r="Z69" s="81"/>
      <c r="AA69" s="82"/>
      <c r="AB69" s="82"/>
      <c r="AC69" s="82"/>
      <c r="AD69" s="64"/>
    </row>
    <row r="70" spans="1:30" ht="54.75" customHeight="1">
      <c r="A70" s="66">
        <v>34</v>
      </c>
      <c r="B70" s="67" t="s">
        <v>75</v>
      </c>
      <c r="C70" s="68" t="s">
        <v>211</v>
      </c>
      <c r="D70" s="69">
        <v>148195</v>
      </c>
      <c r="E70" s="69">
        <v>72613.3</v>
      </c>
      <c r="F70" s="69">
        <v>66690</v>
      </c>
      <c r="G70" s="69">
        <v>8891.7000000000007</v>
      </c>
      <c r="H70" s="70">
        <v>2</v>
      </c>
      <c r="I70" s="70">
        <v>2</v>
      </c>
      <c r="J70" s="70">
        <v>3</v>
      </c>
      <c r="K70" s="70">
        <v>2</v>
      </c>
      <c r="L70" s="70">
        <v>2</v>
      </c>
      <c r="M70" s="70">
        <v>2</v>
      </c>
      <c r="N70" s="70">
        <v>2</v>
      </c>
      <c r="O70" s="70">
        <v>3</v>
      </c>
      <c r="P70" s="70">
        <v>2</v>
      </c>
      <c r="Q70" s="70">
        <v>2</v>
      </c>
      <c r="R70" s="70">
        <v>3</v>
      </c>
      <c r="S70" s="71"/>
      <c r="T70" s="70">
        <v>2</v>
      </c>
      <c r="U70" s="70">
        <v>3</v>
      </c>
      <c r="V70" s="70">
        <v>2</v>
      </c>
      <c r="W70" s="70">
        <v>2</v>
      </c>
      <c r="X70" s="70">
        <v>3</v>
      </c>
      <c r="Y70" s="70">
        <v>2</v>
      </c>
      <c r="Z70" s="72">
        <f t="shared" ref="Z70" si="48">SUM(H70:Y71)/17</f>
        <v>2.2941176470588234</v>
      </c>
      <c r="AA70" s="73">
        <v>1</v>
      </c>
      <c r="AB70" s="73">
        <v>1</v>
      </c>
      <c r="AC70" s="73">
        <v>1</v>
      </c>
      <c r="AD70" s="63">
        <f>SUM(Z70:AC71)</f>
        <v>5.2941176470588234</v>
      </c>
    </row>
    <row r="71" spans="1:30" ht="34.5" customHeight="1" thickBot="1">
      <c r="A71" s="74"/>
      <c r="B71" s="75" t="s">
        <v>76</v>
      </c>
      <c r="C71" s="76"/>
      <c r="D71" s="77"/>
      <c r="E71" s="78">
        <f>E70/D70</f>
        <v>0.48998481730152843</v>
      </c>
      <c r="F71" s="78">
        <f>F70/D70</f>
        <v>0.45001518269847163</v>
      </c>
      <c r="G71" s="78">
        <f>G70/D70</f>
        <v>6.0000000000000005E-2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79"/>
      <c r="U71" s="79"/>
      <c r="V71" s="79"/>
      <c r="W71" s="79"/>
      <c r="X71" s="79"/>
      <c r="Y71" s="79"/>
      <c r="Z71" s="81"/>
      <c r="AA71" s="82"/>
      <c r="AB71" s="82"/>
      <c r="AC71" s="82"/>
      <c r="AD71" s="64"/>
    </row>
    <row r="72" spans="1:30" ht="39.75" customHeight="1">
      <c r="A72" s="66">
        <v>35</v>
      </c>
      <c r="B72" s="67" t="s">
        <v>75</v>
      </c>
      <c r="C72" s="68" t="s">
        <v>115</v>
      </c>
      <c r="D72" s="69">
        <v>511226</v>
      </c>
      <c r="E72" s="69">
        <v>192275.44</v>
      </c>
      <c r="F72" s="69">
        <v>288277</v>
      </c>
      <c r="G72" s="69">
        <v>30673.56</v>
      </c>
      <c r="H72" s="70">
        <v>2</v>
      </c>
      <c r="I72" s="70">
        <v>2</v>
      </c>
      <c r="J72" s="70">
        <v>3</v>
      </c>
      <c r="K72" s="70">
        <v>2</v>
      </c>
      <c r="L72" s="70">
        <v>2</v>
      </c>
      <c r="M72" s="70">
        <v>3</v>
      </c>
      <c r="N72" s="70">
        <v>2</v>
      </c>
      <c r="O72" s="70">
        <v>3</v>
      </c>
      <c r="P72" s="70">
        <v>2</v>
      </c>
      <c r="Q72" s="70">
        <v>2</v>
      </c>
      <c r="R72" s="70">
        <v>2</v>
      </c>
      <c r="S72" s="71"/>
      <c r="T72" s="70">
        <v>2</v>
      </c>
      <c r="U72" s="70">
        <v>3</v>
      </c>
      <c r="V72" s="70">
        <v>2</v>
      </c>
      <c r="W72" s="70">
        <v>2</v>
      </c>
      <c r="X72" s="70">
        <v>2</v>
      </c>
      <c r="Y72" s="70">
        <v>2</v>
      </c>
      <c r="Z72" s="72">
        <f t="shared" ref="Z72" si="49">SUM(H72:Y73)/17</f>
        <v>2.2352941176470589</v>
      </c>
      <c r="AA72" s="73">
        <v>1</v>
      </c>
      <c r="AB72" s="73">
        <v>1</v>
      </c>
      <c r="AC72" s="73">
        <v>1</v>
      </c>
      <c r="AD72" s="63">
        <f>SUM(Z72:AC73)</f>
        <v>5.2352941176470589</v>
      </c>
    </row>
    <row r="73" spans="1:30" ht="30.75" customHeight="1" thickBot="1">
      <c r="A73" s="74"/>
      <c r="B73" s="75" t="s">
        <v>114</v>
      </c>
      <c r="C73" s="76"/>
      <c r="D73" s="77"/>
      <c r="E73" s="78">
        <f>E72/D72</f>
        <v>0.37610653605254818</v>
      </c>
      <c r="F73" s="78">
        <f>F72/D72</f>
        <v>0.56389346394745177</v>
      </c>
      <c r="G73" s="78">
        <f>G72/D72</f>
        <v>6.0000000000000005E-2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80"/>
      <c r="T73" s="79"/>
      <c r="U73" s="79"/>
      <c r="V73" s="79"/>
      <c r="W73" s="79"/>
      <c r="X73" s="79"/>
      <c r="Y73" s="79"/>
      <c r="Z73" s="81"/>
      <c r="AA73" s="82"/>
      <c r="AB73" s="82"/>
      <c r="AC73" s="82"/>
      <c r="AD73" s="64"/>
    </row>
    <row r="74" spans="1:30" ht="55.5" customHeight="1">
      <c r="A74" s="66">
        <v>36</v>
      </c>
      <c r="B74" s="67" t="s">
        <v>47</v>
      </c>
      <c r="C74" s="68" t="s">
        <v>234</v>
      </c>
      <c r="D74" s="69">
        <v>57000</v>
      </c>
      <c r="E74" s="69">
        <v>28500</v>
      </c>
      <c r="F74" s="69">
        <v>25080</v>
      </c>
      <c r="G74" s="69">
        <v>3420</v>
      </c>
      <c r="H74" s="70">
        <v>2</v>
      </c>
      <c r="I74" s="70">
        <v>3</v>
      </c>
      <c r="J74" s="70">
        <v>2</v>
      </c>
      <c r="K74" s="70">
        <v>3</v>
      </c>
      <c r="L74" s="70">
        <v>2</v>
      </c>
      <c r="M74" s="70">
        <v>2</v>
      </c>
      <c r="N74" s="70">
        <v>2</v>
      </c>
      <c r="O74" s="70">
        <v>3</v>
      </c>
      <c r="P74" s="70">
        <v>2</v>
      </c>
      <c r="Q74" s="70">
        <v>3</v>
      </c>
      <c r="R74" s="70">
        <v>1</v>
      </c>
      <c r="S74" s="71"/>
      <c r="T74" s="70">
        <v>2</v>
      </c>
      <c r="U74" s="70">
        <v>2</v>
      </c>
      <c r="V74" s="70">
        <v>2</v>
      </c>
      <c r="W74" s="70">
        <v>2</v>
      </c>
      <c r="X74" s="70">
        <v>3</v>
      </c>
      <c r="Y74" s="70">
        <v>2</v>
      </c>
      <c r="Z74" s="72">
        <f t="shared" ref="Z74" si="50">SUM(H74:Y75)/17</f>
        <v>2.2352941176470589</v>
      </c>
      <c r="AA74" s="73">
        <v>1</v>
      </c>
      <c r="AB74" s="73">
        <v>1</v>
      </c>
      <c r="AC74" s="73">
        <v>1</v>
      </c>
      <c r="AD74" s="63">
        <f>SUM(Z74:AC75)</f>
        <v>5.2352941176470589</v>
      </c>
    </row>
    <row r="75" spans="1:30" ht="26.25" customHeight="1" thickBot="1">
      <c r="A75" s="74"/>
      <c r="B75" s="75" t="s">
        <v>29</v>
      </c>
      <c r="C75" s="76"/>
      <c r="D75" s="77"/>
      <c r="E75" s="78">
        <f>E74/D74</f>
        <v>0.5</v>
      </c>
      <c r="F75" s="78">
        <f>F74/D74</f>
        <v>0.44</v>
      </c>
      <c r="G75" s="78">
        <f>G74/D74</f>
        <v>0.06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80"/>
      <c r="T75" s="79"/>
      <c r="U75" s="79"/>
      <c r="V75" s="79"/>
      <c r="W75" s="79"/>
      <c r="X75" s="79"/>
      <c r="Y75" s="79"/>
      <c r="Z75" s="81"/>
      <c r="AA75" s="82"/>
      <c r="AB75" s="82"/>
      <c r="AC75" s="82"/>
      <c r="AD75" s="64"/>
    </row>
    <row r="76" spans="1:30" ht="38.25" customHeight="1">
      <c r="A76" s="66">
        <v>37</v>
      </c>
      <c r="B76" s="67" t="s">
        <v>75</v>
      </c>
      <c r="C76" s="68" t="s">
        <v>149</v>
      </c>
      <c r="D76" s="69">
        <v>292139</v>
      </c>
      <c r="E76" s="69">
        <v>143149</v>
      </c>
      <c r="F76" s="69">
        <v>131462</v>
      </c>
      <c r="G76" s="69">
        <v>17528</v>
      </c>
      <c r="H76" s="70">
        <v>2</v>
      </c>
      <c r="I76" s="70">
        <v>2</v>
      </c>
      <c r="J76" s="70">
        <v>3</v>
      </c>
      <c r="K76" s="70">
        <v>2</v>
      </c>
      <c r="L76" s="70">
        <v>2</v>
      </c>
      <c r="M76" s="70">
        <v>2</v>
      </c>
      <c r="N76" s="70">
        <v>2</v>
      </c>
      <c r="O76" s="70">
        <v>3</v>
      </c>
      <c r="P76" s="70">
        <v>2</v>
      </c>
      <c r="Q76" s="70">
        <v>2</v>
      </c>
      <c r="R76" s="70">
        <v>2</v>
      </c>
      <c r="S76" s="71"/>
      <c r="T76" s="70">
        <v>2</v>
      </c>
      <c r="U76" s="70">
        <v>3</v>
      </c>
      <c r="V76" s="70">
        <v>2</v>
      </c>
      <c r="W76" s="70">
        <v>2</v>
      </c>
      <c r="X76" s="70">
        <v>2</v>
      </c>
      <c r="Y76" s="70">
        <v>2</v>
      </c>
      <c r="Z76" s="72">
        <f t="shared" ref="Z76" si="51">SUM(H76:Y77)/17</f>
        <v>2.1764705882352939</v>
      </c>
      <c r="AA76" s="73">
        <v>1</v>
      </c>
      <c r="AB76" s="73">
        <v>1</v>
      </c>
      <c r="AC76" s="73">
        <v>1</v>
      </c>
      <c r="AD76" s="63">
        <f>SUM(Z76:AC77)</f>
        <v>5.1764705882352935</v>
      </c>
    </row>
    <row r="77" spans="1:30" ht="33" customHeight="1" thickBot="1">
      <c r="A77" s="74"/>
      <c r="B77" s="75" t="s">
        <v>76</v>
      </c>
      <c r="C77" s="76"/>
      <c r="D77" s="77"/>
      <c r="E77" s="78">
        <f>E76/D76</f>
        <v>0.49000304649499038</v>
      </c>
      <c r="F77" s="78">
        <f>F76/D76</f>
        <v>0.44999811733455647</v>
      </c>
      <c r="G77" s="78">
        <f>G76/D76</f>
        <v>5.9998836170453103E-2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80"/>
      <c r="T77" s="79"/>
      <c r="U77" s="79"/>
      <c r="V77" s="79"/>
      <c r="W77" s="79"/>
      <c r="X77" s="79"/>
      <c r="Y77" s="79"/>
      <c r="Z77" s="81"/>
      <c r="AA77" s="82"/>
      <c r="AB77" s="82"/>
      <c r="AC77" s="82"/>
      <c r="AD77" s="64"/>
    </row>
    <row r="78" spans="1:30" ht="63">
      <c r="A78" s="66">
        <v>38</v>
      </c>
      <c r="B78" s="67" t="s">
        <v>359</v>
      </c>
      <c r="C78" s="68" t="s">
        <v>243</v>
      </c>
      <c r="D78" s="69">
        <v>29810</v>
      </c>
      <c r="E78" s="69">
        <v>11924</v>
      </c>
      <c r="F78" s="69">
        <v>14905</v>
      </c>
      <c r="G78" s="69">
        <v>2981</v>
      </c>
      <c r="H78" s="70">
        <v>2</v>
      </c>
      <c r="I78" s="70">
        <v>2</v>
      </c>
      <c r="J78" s="70">
        <v>3</v>
      </c>
      <c r="K78" s="70">
        <v>3</v>
      </c>
      <c r="L78" s="70">
        <v>2</v>
      </c>
      <c r="M78" s="70">
        <v>2</v>
      </c>
      <c r="N78" s="70">
        <v>2</v>
      </c>
      <c r="O78" s="70">
        <v>3</v>
      </c>
      <c r="P78" s="70">
        <v>2</v>
      </c>
      <c r="Q78" s="70">
        <v>2</v>
      </c>
      <c r="R78" s="70">
        <v>2</v>
      </c>
      <c r="S78" s="71"/>
      <c r="T78" s="70">
        <v>2</v>
      </c>
      <c r="U78" s="70">
        <v>2</v>
      </c>
      <c r="V78" s="70">
        <v>2</v>
      </c>
      <c r="W78" s="70">
        <v>2</v>
      </c>
      <c r="X78" s="70">
        <v>2</v>
      </c>
      <c r="Y78" s="70">
        <v>2</v>
      </c>
      <c r="Z78" s="72">
        <f t="shared" ref="Z78" si="52">SUM(H78:Y79)/17</f>
        <v>2.1764705882352939</v>
      </c>
      <c r="AA78" s="73">
        <v>1</v>
      </c>
      <c r="AB78" s="73">
        <v>1</v>
      </c>
      <c r="AC78" s="73">
        <v>1</v>
      </c>
      <c r="AD78" s="63">
        <f>SUM(Z78:AC79)</f>
        <v>5.1764705882352935</v>
      </c>
    </row>
    <row r="79" spans="1:30" ht="46.5" customHeight="1" thickBot="1">
      <c r="A79" s="74"/>
      <c r="B79" s="75" t="s">
        <v>288</v>
      </c>
      <c r="C79" s="76"/>
      <c r="D79" s="77"/>
      <c r="E79" s="78">
        <f>E78/D78</f>
        <v>0.4</v>
      </c>
      <c r="F79" s="78">
        <f>F78/D78</f>
        <v>0.5</v>
      </c>
      <c r="G79" s="78">
        <f>G78/D78</f>
        <v>0.1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80"/>
      <c r="T79" s="79"/>
      <c r="U79" s="79"/>
      <c r="V79" s="79"/>
      <c r="W79" s="79"/>
      <c r="X79" s="79"/>
      <c r="Y79" s="79"/>
      <c r="Z79" s="81"/>
      <c r="AA79" s="82"/>
      <c r="AB79" s="82"/>
      <c r="AC79" s="82"/>
      <c r="AD79" s="64"/>
    </row>
    <row r="80" spans="1:30" ht="98.25" customHeight="1">
      <c r="A80" s="66">
        <v>39</v>
      </c>
      <c r="B80" s="67" t="s">
        <v>47</v>
      </c>
      <c r="C80" s="68" t="s">
        <v>108</v>
      </c>
      <c r="D80" s="69">
        <v>617855</v>
      </c>
      <c r="E80" s="69">
        <v>200000</v>
      </c>
      <c r="F80" s="69">
        <v>380783</v>
      </c>
      <c r="G80" s="69">
        <v>37072</v>
      </c>
      <c r="H80" s="70">
        <v>2</v>
      </c>
      <c r="I80" s="70">
        <v>2</v>
      </c>
      <c r="J80" s="70">
        <v>1</v>
      </c>
      <c r="K80" s="70">
        <v>3</v>
      </c>
      <c r="L80" s="70">
        <v>2</v>
      </c>
      <c r="M80" s="70">
        <v>2</v>
      </c>
      <c r="N80" s="70">
        <v>2</v>
      </c>
      <c r="O80" s="70">
        <v>2</v>
      </c>
      <c r="P80" s="70">
        <v>2</v>
      </c>
      <c r="Q80" s="70">
        <v>2</v>
      </c>
      <c r="R80" s="70">
        <v>3</v>
      </c>
      <c r="S80" s="71"/>
      <c r="T80" s="70">
        <v>2</v>
      </c>
      <c r="U80" s="70">
        <v>2</v>
      </c>
      <c r="V80" s="70">
        <v>2</v>
      </c>
      <c r="W80" s="70">
        <v>2</v>
      </c>
      <c r="X80" s="70">
        <v>3</v>
      </c>
      <c r="Y80" s="70">
        <v>2</v>
      </c>
      <c r="Z80" s="72">
        <f t="shared" ref="Z80" si="53">SUM(H80:Y81)/17</f>
        <v>2.1176470588235294</v>
      </c>
      <c r="AA80" s="73">
        <v>1</v>
      </c>
      <c r="AB80" s="73">
        <v>1</v>
      </c>
      <c r="AC80" s="73">
        <v>1</v>
      </c>
      <c r="AD80" s="63">
        <f>SUM(Z80:AC81)</f>
        <v>5.117647058823529</v>
      </c>
    </row>
    <row r="81" spans="1:30" ht="30.75" customHeight="1" thickBot="1">
      <c r="A81" s="74"/>
      <c r="B81" s="75" t="s">
        <v>29</v>
      </c>
      <c r="C81" s="76"/>
      <c r="D81" s="77"/>
      <c r="E81" s="78">
        <f>E80/D80</f>
        <v>0.32370054462616632</v>
      </c>
      <c r="F81" s="78">
        <f>F80/D80</f>
        <v>0.6162983224219275</v>
      </c>
      <c r="G81" s="78">
        <f>G80/D80</f>
        <v>6.0001132951906191E-2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80"/>
      <c r="T81" s="79"/>
      <c r="U81" s="79"/>
      <c r="V81" s="79"/>
      <c r="W81" s="79"/>
      <c r="X81" s="79"/>
      <c r="Y81" s="79"/>
      <c r="Z81" s="81"/>
      <c r="AA81" s="82"/>
      <c r="AB81" s="82"/>
      <c r="AC81" s="82"/>
      <c r="AD81" s="64"/>
    </row>
    <row r="82" spans="1:30" ht="57" customHeight="1">
      <c r="A82" s="66">
        <v>40</v>
      </c>
      <c r="B82" s="67" t="s">
        <v>10</v>
      </c>
      <c r="C82" s="68" t="s">
        <v>122</v>
      </c>
      <c r="D82" s="69">
        <v>315342</v>
      </c>
      <c r="E82" s="69">
        <v>157671</v>
      </c>
      <c r="F82" s="69">
        <v>135597.06</v>
      </c>
      <c r="G82" s="69">
        <v>22073.94</v>
      </c>
      <c r="H82" s="70">
        <v>2</v>
      </c>
      <c r="I82" s="70">
        <v>2</v>
      </c>
      <c r="J82" s="70">
        <v>2</v>
      </c>
      <c r="K82" s="70">
        <v>3</v>
      </c>
      <c r="L82" s="70">
        <v>2</v>
      </c>
      <c r="M82" s="70">
        <v>3</v>
      </c>
      <c r="N82" s="70">
        <v>2</v>
      </c>
      <c r="O82" s="70">
        <v>3</v>
      </c>
      <c r="P82" s="70">
        <v>2</v>
      </c>
      <c r="Q82" s="70">
        <v>2</v>
      </c>
      <c r="R82" s="70">
        <v>1</v>
      </c>
      <c r="S82" s="71"/>
      <c r="T82" s="70">
        <v>2</v>
      </c>
      <c r="U82" s="70">
        <v>2</v>
      </c>
      <c r="V82" s="70">
        <v>2</v>
      </c>
      <c r="W82" s="70">
        <v>2</v>
      </c>
      <c r="X82" s="70">
        <v>2</v>
      </c>
      <c r="Y82" s="70">
        <v>2</v>
      </c>
      <c r="Z82" s="72">
        <f t="shared" ref="Z82" si="54">SUM(H82:Y83)/17</f>
        <v>2.1176470588235294</v>
      </c>
      <c r="AA82" s="73">
        <v>1</v>
      </c>
      <c r="AB82" s="73">
        <v>1</v>
      </c>
      <c r="AC82" s="73">
        <v>1</v>
      </c>
      <c r="AD82" s="63">
        <f>SUM(Z82:AC83)</f>
        <v>5.117647058823529</v>
      </c>
    </row>
    <row r="83" spans="1:30" ht="48" customHeight="1" thickBot="1">
      <c r="A83" s="74"/>
      <c r="B83" s="75" t="s">
        <v>121</v>
      </c>
      <c r="C83" s="76"/>
      <c r="D83" s="77"/>
      <c r="E83" s="78">
        <f>E82/D82</f>
        <v>0.5</v>
      </c>
      <c r="F83" s="78">
        <f>F82/D82</f>
        <v>0.43</v>
      </c>
      <c r="G83" s="78">
        <f>G82/D82</f>
        <v>6.9999999999999993E-2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80"/>
      <c r="T83" s="79"/>
      <c r="U83" s="79"/>
      <c r="V83" s="79"/>
      <c r="W83" s="79"/>
      <c r="X83" s="79"/>
      <c r="Y83" s="79"/>
      <c r="Z83" s="81"/>
      <c r="AA83" s="82"/>
      <c r="AB83" s="82"/>
      <c r="AC83" s="82"/>
      <c r="AD83" s="64"/>
    </row>
    <row r="84" spans="1:30" ht="68.25" customHeight="1">
      <c r="A84" s="66">
        <v>41</v>
      </c>
      <c r="B84" s="67" t="s">
        <v>10</v>
      </c>
      <c r="C84" s="68" t="s">
        <v>130</v>
      </c>
      <c r="D84" s="69">
        <v>358371</v>
      </c>
      <c r="E84" s="69">
        <v>179185.5</v>
      </c>
      <c r="F84" s="69">
        <v>157683.24</v>
      </c>
      <c r="G84" s="69">
        <v>21502.26</v>
      </c>
      <c r="H84" s="70">
        <v>2</v>
      </c>
      <c r="I84" s="70">
        <v>3</v>
      </c>
      <c r="J84" s="70">
        <v>2</v>
      </c>
      <c r="K84" s="70">
        <v>3</v>
      </c>
      <c r="L84" s="70">
        <v>2</v>
      </c>
      <c r="M84" s="70">
        <v>2</v>
      </c>
      <c r="N84" s="70">
        <v>2</v>
      </c>
      <c r="O84" s="70">
        <v>2</v>
      </c>
      <c r="P84" s="70">
        <v>2</v>
      </c>
      <c r="Q84" s="70">
        <v>3</v>
      </c>
      <c r="R84" s="70">
        <v>1</v>
      </c>
      <c r="S84" s="71"/>
      <c r="T84" s="70">
        <v>2</v>
      </c>
      <c r="U84" s="70">
        <v>2</v>
      </c>
      <c r="V84" s="70">
        <v>2</v>
      </c>
      <c r="W84" s="70">
        <v>2</v>
      </c>
      <c r="X84" s="70">
        <v>2</v>
      </c>
      <c r="Y84" s="70">
        <v>2</v>
      </c>
      <c r="Z84" s="72">
        <f t="shared" ref="Z84" si="55">SUM(H84:Y85)/17</f>
        <v>2.1176470588235294</v>
      </c>
      <c r="AA84" s="73">
        <v>1</v>
      </c>
      <c r="AB84" s="73">
        <v>1</v>
      </c>
      <c r="AC84" s="73">
        <v>1</v>
      </c>
      <c r="AD84" s="63">
        <f>SUM(Z84:AC85)</f>
        <v>5.117647058823529</v>
      </c>
    </row>
    <row r="85" spans="1:30" ht="62.25" customHeight="1" thickBot="1">
      <c r="A85" s="74"/>
      <c r="B85" s="75" t="s">
        <v>129</v>
      </c>
      <c r="C85" s="76"/>
      <c r="D85" s="77"/>
      <c r="E85" s="78">
        <f>E84/D84</f>
        <v>0.5</v>
      </c>
      <c r="F85" s="78">
        <f>F84/D84</f>
        <v>0.43999999999999995</v>
      </c>
      <c r="G85" s="78">
        <f>G84/D84</f>
        <v>0.06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80"/>
      <c r="T85" s="79"/>
      <c r="U85" s="79"/>
      <c r="V85" s="79"/>
      <c r="W85" s="79"/>
      <c r="X85" s="79"/>
      <c r="Y85" s="79"/>
      <c r="Z85" s="81"/>
      <c r="AA85" s="82"/>
      <c r="AB85" s="82"/>
      <c r="AC85" s="82"/>
      <c r="AD85" s="64"/>
    </row>
    <row r="86" spans="1:30" ht="62.25" customHeight="1" thickBot="1">
      <c r="A86" s="36"/>
      <c r="B86" s="31"/>
      <c r="C86" s="5"/>
      <c r="D86" s="32"/>
      <c r="E86" s="35">
        <f>E4+E6+E8+E10+E12+E14+E16+E18+E20+E22+E24+E26+E28+E30+E32+E34+E36+E38+E40+E42+E44+E46+E48+E50+E52+E54+E56+E58+E60+E62+E64+E66+E68+E70+E72+E74+E76+E78+E80+E82+E84</f>
        <v>4996359.71</v>
      </c>
      <c r="F86" s="33"/>
      <c r="G86" s="33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0"/>
      <c r="T86" s="26"/>
      <c r="U86" s="26"/>
      <c r="V86" s="26"/>
      <c r="W86" s="26"/>
      <c r="X86" s="26"/>
      <c r="Y86" s="26"/>
      <c r="Z86" s="27"/>
      <c r="AA86" s="28"/>
      <c r="AB86" s="28"/>
      <c r="AC86" s="28"/>
      <c r="AD86" s="29"/>
    </row>
    <row r="87" spans="1:30" ht="38.25" customHeight="1">
      <c r="A87" s="41">
        <v>42</v>
      </c>
      <c r="B87" s="18" t="s">
        <v>75</v>
      </c>
      <c r="C87" s="15" t="s">
        <v>143</v>
      </c>
      <c r="D87" s="20">
        <v>299914</v>
      </c>
      <c r="E87" s="20">
        <v>137544</v>
      </c>
      <c r="F87" s="20">
        <v>144375</v>
      </c>
      <c r="G87" s="20">
        <v>17995</v>
      </c>
      <c r="H87" s="46">
        <v>2</v>
      </c>
      <c r="I87" s="46">
        <v>2</v>
      </c>
      <c r="J87" s="46">
        <v>3</v>
      </c>
      <c r="K87" s="46">
        <v>2</v>
      </c>
      <c r="L87" s="46">
        <v>2</v>
      </c>
      <c r="M87" s="46">
        <v>2</v>
      </c>
      <c r="N87" s="46">
        <v>2</v>
      </c>
      <c r="O87" s="46">
        <v>3</v>
      </c>
      <c r="P87" s="46">
        <v>2</v>
      </c>
      <c r="Q87" s="46">
        <v>1</v>
      </c>
      <c r="R87" s="46">
        <v>2</v>
      </c>
      <c r="S87" s="48"/>
      <c r="T87" s="46">
        <v>2</v>
      </c>
      <c r="U87" s="46">
        <v>3</v>
      </c>
      <c r="V87" s="46">
        <v>2</v>
      </c>
      <c r="W87" s="46">
        <v>2</v>
      </c>
      <c r="X87" s="46">
        <v>2</v>
      </c>
      <c r="Y87" s="46">
        <v>2</v>
      </c>
      <c r="Z87" s="50">
        <f t="shared" ref="Z87" si="56">SUM(H87:Y88)/17</f>
        <v>2.1176470588235294</v>
      </c>
      <c r="AA87" s="37">
        <v>1</v>
      </c>
      <c r="AB87" s="37">
        <v>1</v>
      </c>
      <c r="AC87" s="37">
        <v>1</v>
      </c>
      <c r="AD87" s="39">
        <f>SUM(Z87:AC88)</f>
        <v>5.117647058823529</v>
      </c>
    </row>
    <row r="88" spans="1:30" ht="33" customHeight="1" thickBot="1">
      <c r="A88" s="42"/>
      <c r="B88" s="3" t="s">
        <v>76</v>
      </c>
      <c r="C88" s="16"/>
      <c r="D88" s="17"/>
      <c r="E88" s="9">
        <f>E87/D87</f>
        <v>0.45861146862100471</v>
      </c>
      <c r="F88" s="9">
        <f>F87/D87</f>
        <v>0.48138799789272924</v>
      </c>
      <c r="G88" s="9">
        <f>G87/D87</f>
        <v>6.0000533486266064E-2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9"/>
      <c r="T88" s="47"/>
      <c r="U88" s="47"/>
      <c r="V88" s="47"/>
      <c r="W88" s="47"/>
      <c r="X88" s="47"/>
      <c r="Y88" s="47"/>
      <c r="Z88" s="51"/>
      <c r="AA88" s="38"/>
      <c r="AB88" s="38"/>
      <c r="AC88" s="38"/>
      <c r="AD88" s="40"/>
    </row>
    <row r="89" spans="1:30" ht="47.25">
      <c r="A89" s="41">
        <v>43</v>
      </c>
      <c r="B89" s="1" t="s">
        <v>47</v>
      </c>
      <c r="C89" s="15" t="s">
        <v>241</v>
      </c>
      <c r="D89" s="20">
        <v>50000</v>
      </c>
      <c r="E89" s="20">
        <v>25000</v>
      </c>
      <c r="F89" s="20">
        <v>22000</v>
      </c>
      <c r="G89" s="20">
        <v>3000</v>
      </c>
      <c r="H89" s="46">
        <v>2</v>
      </c>
      <c r="I89" s="46">
        <v>2</v>
      </c>
      <c r="J89" s="46">
        <v>2</v>
      </c>
      <c r="K89" s="46">
        <v>3</v>
      </c>
      <c r="L89" s="46">
        <v>2</v>
      </c>
      <c r="M89" s="46">
        <v>2</v>
      </c>
      <c r="N89" s="46">
        <v>2</v>
      </c>
      <c r="O89" s="46">
        <v>3</v>
      </c>
      <c r="P89" s="46">
        <v>2</v>
      </c>
      <c r="Q89" s="46">
        <v>3</v>
      </c>
      <c r="R89" s="46">
        <v>1</v>
      </c>
      <c r="S89" s="48"/>
      <c r="T89" s="46">
        <v>2</v>
      </c>
      <c r="U89" s="46">
        <v>2</v>
      </c>
      <c r="V89" s="46">
        <v>2</v>
      </c>
      <c r="W89" s="46">
        <v>2</v>
      </c>
      <c r="X89" s="46">
        <v>2</v>
      </c>
      <c r="Y89" s="46">
        <v>2</v>
      </c>
      <c r="Z89" s="50">
        <f t="shared" ref="Z89" si="57">SUM(H89:Y90)/17</f>
        <v>2.1176470588235294</v>
      </c>
      <c r="AA89" s="37">
        <v>1</v>
      </c>
      <c r="AB89" s="37">
        <v>1</v>
      </c>
      <c r="AC89" s="37">
        <v>1</v>
      </c>
      <c r="AD89" s="39">
        <f>SUM(Z89:AC90)</f>
        <v>5.117647058823529</v>
      </c>
    </row>
    <row r="90" spans="1:30" ht="26.25" customHeight="1" thickBot="1">
      <c r="A90" s="42"/>
      <c r="B90" s="3" t="s">
        <v>29</v>
      </c>
      <c r="C90" s="16"/>
      <c r="D90" s="17"/>
      <c r="E90" s="9">
        <f>E89/D89</f>
        <v>0.5</v>
      </c>
      <c r="F90" s="9">
        <f>F89/D89</f>
        <v>0.44</v>
      </c>
      <c r="G90" s="9">
        <f>G89/D89</f>
        <v>0.06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9"/>
      <c r="T90" s="47"/>
      <c r="U90" s="47"/>
      <c r="V90" s="47"/>
      <c r="W90" s="47"/>
      <c r="X90" s="47"/>
      <c r="Y90" s="47"/>
      <c r="Z90" s="51"/>
      <c r="AA90" s="38"/>
      <c r="AB90" s="38"/>
      <c r="AC90" s="38"/>
      <c r="AD90" s="40"/>
    </row>
    <row r="91" spans="1:30" ht="55.5" customHeight="1">
      <c r="A91" s="41">
        <v>44</v>
      </c>
      <c r="B91" s="1" t="s">
        <v>47</v>
      </c>
      <c r="C91" s="15" t="s">
        <v>224</v>
      </c>
      <c r="D91" s="20">
        <v>100000</v>
      </c>
      <c r="E91" s="20">
        <v>50000</v>
      </c>
      <c r="F91" s="20">
        <v>44000</v>
      </c>
      <c r="G91" s="20">
        <v>6000</v>
      </c>
      <c r="H91" s="46">
        <v>2</v>
      </c>
      <c r="I91" s="46">
        <v>2</v>
      </c>
      <c r="J91" s="46">
        <v>2</v>
      </c>
      <c r="K91" s="46">
        <v>3</v>
      </c>
      <c r="L91" s="46">
        <v>2</v>
      </c>
      <c r="M91" s="46">
        <v>2</v>
      </c>
      <c r="N91" s="46">
        <v>2</v>
      </c>
      <c r="O91" s="46">
        <v>3</v>
      </c>
      <c r="P91" s="46">
        <v>2</v>
      </c>
      <c r="Q91" s="46">
        <v>2</v>
      </c>
      <c r="R91" s="46">
        <v>2</v>
      </c>
      <c r="S91" s="48"/>
      <c r="T91" s="46">
        <v>2</v>
      </c>
      <c r="U91" s="46">
        <v>2</v>
      </c>
      <c r="V91" s="46">
        <v>2</v>
      </c>
      <c r="W91" s="46">
        <v>2</v>
      </c>
      <c r="X91" s="46">
        <v>2</v>
      </c>
      <c r="Y91" s="46">
        <v>2</v>
      </c>
      <c r="Z91" s="50">
        <f t="shared" ref="Z91" si="58">SUM(H91:Y92)/17</f>
        <v>2.1176470588235294</v>
      </c>
      <c r="AA91" s="37">
        <v>1</v>
      </c>
      <c r="AB91" s="37">
        <v>1</v>
      </c>
      <c r="AC91" s="37">
        <v>1</v>
      </c>
      <c r="AD91" s="39">
        <f>SUM(Z91:AC92)</f>
        <v>5.117647058823529</v>
      </c>
    </row>
    <row r="92" spans="1:30" ht="26.25" customHeight="1" thickBot="1">
      <c r="A92" s="42"/>
      <c r="B92" s="3" t="s">
        <v>29</v>
      </c>
      <c r="C92" s="16"/>
      <c r="D92" s="17"/>
      <c r="E92" s="9">
        <f>E91/D91</f>
        <v>0.5</v>
      </c>
      <c r="F92" s="9">
        <f>F91/D91</f>
        <v>0.44</v>
      </c>
      <c r="G92" s="9">
        <f>G91/D91</f>
        <v>0.06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9"/>
      <c r="T92" s="47"/>
      <c r="U92" s="47"/>
      <c r="V92" s="47"/>
      <c r="W92" s="47"/>
      <c r="X92" s="47"/>
      <c r="Y92" s="47"/>
      <c r="Z92" s="51"/>
      <c r="AA92" s="38"/>
      <c r="AB92" s="38"/>
      <c r="AC92" s="38"/>
      <c r="AD92" s="40"/>
    </row>
    <row r="93" spans="1:30" ht="53.25" customHeight="1">
      <c r="A93" s="41">
        <v>45</v>
      </c>
      <c r="B93" s="1" t="s">
        <v>177</v>
      </c>
      <c r="C93" s="15" t="s">
        <v>179</v>
      </c>
      <c r="D93" s="20">
        <v>73108</v>
      </c>
      <c r="E93" s="20">
        <v>36554</v>
      </c>
      <c r="F93" s="20">
        <v>22554</v>
      </c>
      <c r="G93" s="20">
        <v>14000</v>
      </c>
      <c r="H93" s="46">
        <v>2</v>
      </c>
      <c r="I93" s="46">
        <v>2</v>
      </c>
      <c r="J93" s="46">
        <v>3</v>
      </c>
      <c r="K93" s="46">
        <v>2</v>
      </c>
      <c r="L93" s="46">
        <v>2</v>
      </c>
      <c r="M93" s="46">
        <v>3</v>
      </c>
      <c r="N93" s="46">
        <v>2</v>
      </c>
      <c r="O93" s="46">
        <v>1</v>
      </c>
      <c r="P93" s="46">
        <v>2</v>
      </c>
      <c r="Q93" s="46">
        <v>2</v>
      </c>
      <c r="R93" s="46">
        <v>1</v>
      </c>
      <c r="S93" s="48"/>
      <c r="T93" s="46">
        <v>2</v>
      </c>
      <c r="U93" s="46">
        <v>3</v>
      </c>
      <c r="V93" s="46">
        <v>2</v>
      </c>
      <c r="W93" s="46">
        <v>2</v>
      </c>
      <c r="X93" s="46">
        <v>2</v>
      </c>
      <c r="Y93" s="46">
        <v>2</v>
      </c>
      <c r="Z93" s="50">
        <f t="shared" ref="Z93" si="59">SUM(H93:Y94)/17</f>
        <v>2.0588235294117645</v>
      </c>
      <c r="AA93" s="37">
        <v>1</v>
      </c>
      <c r="AB93" s="37">
        <v>2</v>
      </c>
      <c r="AC93" s="37">
        <v>0</v>
      </c>
      <c r="AD93" s="39">
        <f>SUM(Z93:AC94)</f>
        <v>5.0588235294117645</v>
      </c>
    </row>
    <row r="94" spans="1:30" ht="33" customHeight="1" thickBot="1">
      <c r="A94" s="42"/>
      <c r="B94" s="3" t="s">
        <v>178</v>
      </c>
      <c r="C94" s="16"/>
      <c r="D94" s="17"/>
      <c r="E94" s="9">
        <f>E93/D93</f>
        <v>0.5</v>
      </c>
      <c r="F94" s="9">
        <f>F93/D93</f>
        <v>0.30850248946763692</v>
      </c>
      <c r="G94" s="9">
        <f>G93/D93</f>
        <v>0.19149751053236308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9"/>
      <c r="T94" s="47"/>
      <c r="U94" s="47"/>
      <c r="V94" s="47"/>
      <c r="W94" s="47"/>
      <c r="X94" s="47"/>
      <c r="Y94" s="47"/>
      <c r="Z94" s="51"/>
      <c r="AA94" s="38"/>
      <c r="AB94" s="38"/>
      <c r="AC94" s="38"/>
      <c r="AD94" s="40"/>
    </row>
    <row r="95" spans="1:30" ht="55.5" customHeight="1">
      <c r="A95" s="41">
        <v>46</v>
      </c>
      <c r="B95" s="1" t="s">
        <v>177</v>
      </c>
      <c r="C95" s="15" t="s">
        <v>232</v>
      </c>
      <c r="D95" s="20">
        <v>43858</v>
      </c>
      <c r="E95" s="20">
        <v>21929</v>
      </c>
      <c r="F95" s="20">
        <v>17104.62</v>
      </c>
      <c r="G95" s="20">
        <v>4824.38</v>
      </c>
      <c r="H95" s="46">
        <v>2</v>
      </c>
      <c r="I95" s="46">
        <v>2</v>
      </c>
      <c r="J95" s="46">
        <v>3</v>
      </c>
      <c r="K95" s="46">
        <v>2</v>
      </c>
      <c r="L95" s="46">
        <v>2</v>
      </c>
      <c r="M95" s="46">
        <v>2</v>
      </c>
      <c r="N95" s="46">
        <v>2</v>
      </c>
      <c r="O95" s="46">
        <v>1</v>
      </c>
      <c r="P95" s="46">
        <v>2</v>
      </c>
      <c r="Q95" s="46">
        <v>2</v>
      </c>
      <c r="R95" s="46">
        <v>2</v>
      </c>
      <c r="S95" s="48"/>
      <c r="T95" s="46">
        <v>2</v>
      </c>
      <c r="U95" s="46">
        <v>3</v>
      </c>
      <c r="V95" s="46">
        <v>2</v>
      </c>
      <c r="W95" s="46">
        <v>2</v>
      </c>
      <c r="X95" s="46">
        <v>2</v>
      </c>
      <c r="Y95" s="46">
        <v>2</v>
      </c>
      <c r="Z95" s="50">
        <f t="shared" ref="Z95" si="60">SUM(H95:Y96)/17</f>
        <v>2.0588235294117645</v>
      </c>
      <c r="AA95" s="37">
        <v>1</v>
      </c>
      <c r="AB95" s="37">
        <v>2</v>
      </c>
      <c r="AC95" s="37">
        <v>0</v>
      </c>
      <c r="AD95" s="39">
        <f>SUM(Z95:AC96)</f>
        <v>5.0588235294117645</v>
      </c>
    </row>
    <row r="96" spans="1:30" ht="26.25" customHeight="1" thickBot="1">
      <c r="A96" s="42"/>
      <c r="B96" s="3" t="s">
        <v>231</v>
      </c>
      <c r="C96" s="16"/>
      <c r="D96" s="17"/>
      <c r="E96" s="9">
        <f>E95/D95</f>
        <v>0.5</v>
      </c>
      <c r="F96" s="9">
        <f>F95/D95</f>
        <v>0.38999999999999996</v>
      </c>
      <c r="G96" s="9">
        <f>G95/D95</f>
        <v>0.11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9"/>
      <c r="T96" s="47"/>
      <c r="U96" s="47"/>
      <c r="V96" s="47"/>
      <c r="W96" s="47"/>
      <c r="X96" s="47"/>
      <c r="Y96" s="47"/>
      <c r="Z96" s="51"/>
      <c r="AA96" s="38"/>
      <c r="AB96" s="38"/>
      <c r="AC96" s="38"/>
      <c r="AD96" s="40"/>
    </row>
    <row r="97" spans="1:30" ht="65.25" customHeight="1">
      <c r="A97" s="41">
        <v>47</v>
      </c>
      <c r="B97" s="1" t="s">
        <v>102</v>
      </c>
      <c r="C97" s="15" t="s">
        <v>104</v>
      </c>
      <c r="D97" s="20">
        <v>200000</v>
      </c>
      <c r="E97" s="20">
        <v>100000</v>
      </c>
      <c r="F97" s="20">
        <v>60000</v>
      </c>
      <c r="G97" s="20">
        <v>40000</v>
      </c>
      <c r="H97" s="46">
        <v>2</v>
      </c>
      <c r="I97" s="46">
        <v>2</v>
      </c>
      <c r="J97" s="46">
        <v>1</v>
      </c>
      <c r="K97" s="46">
        <v>3</v>
      </c>
      <c r="L97" s="46">
        <v>2</v>
      </c>
      <c r="M97" s="46">
        <v>2</v>
      </c>
      <c r="N97" s="46">
        <v>2</v>
      </c>
      <c r="O97" s="46">
        <v>1</v>
      </c>
      <c r="P97" s="46">
        <v>2</v>
      </c>
      <c r="Q97" s="46">
        <v>2</v>
      </c>
      <c r="R97" s="46">
        <v>2</v>
      </c>
      <c r="S97" s="48"/>
      <c r="T97" s="46">
        <v>2</v>
      </c>
      <c r="U97" s="46">
        <v>2</v>
      </c>
      <c r="V97" s="46">
        <v>2</v>
      </c>
      <c r="W97" s="46">
        <v>2</v>
      </c>
      <c r="X97" s="46">
        <v>3</v>
      </c>
      <c r="Y97" s="46">
        <v>2</v>
      </c>
      <c r="Z97" s="50">
        <f t="shared" ref="Z97" si="61">SUM(H97:Y98)/17</f>
        <v>2</v>
      </c>
      <c r="AA97" s="37">
        <v>1</v>
      </c>
      <c r="AB97" s="37">
        <v>2</v>
      </c>
      <c r="AC97" s="37">
        <v>0</v>
      </c>
      <c r="AD97" s="39">
        <f t="shared" si="41"/>
        <v>5</v>
      </c>
    </row>
    <row r="98" spans="1:30" ht="30.75" customHeight="1" thickBot="1">
      <c r="A98" s="42"/>
      <c r="B98" s="3" t="s">
        <v>103</v>
      </c>
      <c r="C98" s="16"/>
      <c r="D98" s="17"/>
      <c r="E98" s="9">
        <f>E97/D97</f>
        <v>0.5</v>
      </c>
      <c r="F98" s="9">
        <f>F97/D97</f>
        <v>0.3</v>
      </c>
      <c r="G98" s="9">
        <f>G97/D97</f>
        <v>0.2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9"/>
      <c r="T98" s="47"/>
      <c r="U98" s="47"/>
      <c r="V98" s="47"/>
      <c r="W98" s="47"/>
      <c r="X98" s="47"/>
      <c r="Y98" s="47"/>
      <c r="Z98" s="51"/>
      <c r="AA98" s="38"/>
      <c r="AB98" s="38"/>
      <c r="AC98" s="38"/>
      <c r="AD98" s="40"/>
    </row>
    <row r="99" spans="1:30" ht="83.25" customHeight="1">
      <c r="A99" s="41">
        <v>48</v>
      </c>
      <c r="B99" s="1" t="s">
        <v>102</v>
      </c>
      <c r="C99" s="15" t="s">
        <v>106</v>
      </c>
      <c r="D99" s="20">
        <v>200000</v>
      </c>
      <c r="E99" s="20">
        <v>100000</v>
      </c>
      <c r="F99" s="20">
        <v>60000</v>
      </c>
      <c r="G99" s="20">
        <v>40000</v>
      </c>
      <c r="H99" s="46">
        <v>2</v>
      </c>
      <c r="I99" s="46">
        <v>2</v>
      </c>
      <c r="J99" s="46">
        <v>1</v>
      </c>
      <c r="K99" s="46">
        <v>3</v>
      </c>
      <c r="L99" s="46">
        <v>2</v>
      </c>
      <c r="M99" s="46">
        <v>2</v>
      </c>
      <c r="N99" s="46">
        <v>2</v>
      </c>
      <c r="O99" s="46">
        <v>1</v>
      </c>
      <c r="P99" s="46">
        <v>2</v>
      </c>
      <c r="Q99" s="46">
        <v>2</v>
      </c>
      <c r="R99" s="46">
        <v>2</v>
      </c>
      <c r="S99" s="48"/>
      <c r="T99" s="46">
        <v>2</v>
      </c>
      <c r="U99" s="46">
        <v>2</v>
      </c>
      <c r="V99" s="46">
        <v>2</v>
      </c>
      <c r="W99" s="46">
        <v>2</v>
      </c>
      <c r="X99" s="46">
        <v>3</v>
      </c>
      <c r="Y99" s="46">
        <v>2</v>
      </c>
      <c r="Z99" s="50">
        <f t="shared" ref="Z99" si="62">SUM(H99:Y100)/17</f>
        <v>2</v>
      </c>
      <c r="AA99" s="37">
        <v>1</v>
      </c>
      <c r="AB99" s="37">
        <v>2</v>
      </c>
      <c r="AC99" s="37">
        <v>0</v>
      </c>
      <c r="AD99" s="39">
        <f t="shared" si="41"/>
        <v>5</v>
      </c>
    </row>
    <row r="100" spans="1:30" ht="30.75" customHeight="1" thickBot="1">
      <c r="A100" s="42"/>
      <c r="B100" s="3" t="s">
        <v>103</v>
      </c>
      <c r="C100" s="16"/>
      <c r="D100" s="17"/>
      <c r="E100" s="9">
        <f>E99/D99</f>
        <v>0.5</v>
      </c>
      <c r="F100" s="9">
        <f>F99/D99</f>
        <v>0.3</v>
      </c>
      <c r="G100" s="9">
        <f>G99/D99</f>
        <v>0.2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9"/>
      <c r="T100" s="47"/>
      <c r="U100" s="47"/>
      <c r="V100" s="47"/>
      <c r="W100" s="47"/>
      <c r="X100" s="47"/>
      <c r="Y100" s="47"/>
      <c r="Z100" s="51"/>
      <c r="AA100" s="38"/>
      <c r="AB100" s="38"/>
      <c r="AC100" s="38"/>
      <c r="AD100" s="40"/>
    </row>
    <row r="101" spans="1:30" ht="67.5" customHeight="1">
      <c r="A101" s="41">
        <v>49</v>
      </c>
      <c r="B101" s="1" t="s">
        <v>110</v>
      </c>
      <c r="C101" s="15" t="s">
        <v>112</v>
      </c>
      <c r="D101" s="20">
        <v>237518</v>
      </c>
      <c r="E101" s="20">
        <v>118759</v>
      </c>
      <c r="F101" s="20">
        <v>87000</v>
      </c>
      <c r="G101" s="20">
        <v>31759</v>
      </c>
      <c r="H101" s="46">
        <v>2</v>
      </c>
      <c r="I101" s="46">
        <v>3</v>
      </c>
      <c r="J101" s="46">
        <v>1</v>
      </c>
      <c r="K101" s="46">
        <v>2</v>
      </c>
      <c r="L101" s="46">
        <v>2</v>
      </c>
      <c r="M101" s="46">
        <v>3</v>
      </c>
      <c r="N101" s="46">
        <v>2</v>
      </c>
      <c r="O101" s="46">
        <v>1</v>
      </c>
      <c r="P101" s="46">
        <v>2</v>
      </c>
      <c r="Q101" s="46">
        <v>3</v>
      </c>
      <c r="R101" s="46">
        <v>1</v>
      </c>
      <c r="S101" s="48"/>
      <c r="T101" s="46">
        <v>2</v>
      </c>
      <c r="U101" s="46">
        <v>2</v>
      </c>
      <c r="V101" s="46">
        <v>2</v>
      </c>
      <c r="W101" s="46">
        <v>2</v>
      </c>
      <c r="X101" s="46">
        <v>2</v>
      </c>
      <c r="Y101" s="46">
        <v>2</v>
      </c>
      <c r="Z101" s="50">
        <f t="shared" ref="Z101" si="63">SUM(H101:Y102)/17</f>
        <v>2</v>
      </c>
      <c r="AA101" s="37">
        <v>1</v>
      </c>
      <c r="AB101" s="37">
        <v>2</v>
      </c>
      <c r="AC101" s="37">
        <v>0</v>
      </c>
      <c r="AD101" s="39">
        <f t="shared" si="41"/>
        <v>5</v>
      </c>
    </row>
    <row r="102" spans="1:30" ht="30.75" customHeight="1" thickBot="1">
      <c r="A102" s="42"/>
      <c r="B102" s="3" t="s">
        <v>111</v>
      </c>
      <c r="C102" s="16"/>
      <c r="D102" s="17"/>
      <c r="E102" s="9">
        <f>E101/D101</f>
        <v>0.5</v>
      </c>
      <c r="F102" s="9">
        <f>F101/D101</f>
        <v>0.36628802869677246</v>
      </c>
      <c r="G102" s="9">
        <f>G101/D101</f>
        <v>0.13371197130322754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9"/>
      <c r="T102" s="47"/>
      <c r="U102" s="47"/>
      <c r="V102" s="47"/>
      <c r="W102" s="47"/>
      <c r="X102" s="47"/>
      <c r="Y102" s="47"/>
      <c r="Z102" s="51"/>
      <c r="AA102" s="38"/>
      <c r="AB102" s="38"/>
      <c r="AC102" s="38"/>
      <c r="AD102" s="40"/>
    </row>
    <row r="103" spans="1:30" ht="68.25" customHeight="1">
      <c r="A103" s="41">
        <v>50</v>
      </c>
      <c r="B103" s="1" t="s">
        <v>124</v>
      </c>
      <c r="C103" s="15" t="s">
        <v>125</v>
      </c>
      <c r="D103" s="20">
        <v>183800</v>
      </c>
      <c r="E103" s="20">
        <v>91900</v>
      </c>
      <c r="F103" s="20">
        <v>69844</v>
      </c>
      <c r="G103" s="20">
        <v>22056</v>
      </c>
      <c r="H103" s="46">
        <v>2</v>
      </c>
      <c r="I103" s="46">
        <v>2</v>
      </c>
      <c r="J103" s="46">
        <v>1</v>
      </c>
      <c r="K103" s="46">
        <v>2</v>
      </c>
      <c r="L103" s="46">
        <v>2</v>
      </c>
      <c r="M103" s="46">
        <v>2</v>
      </c>
      <c r="N103" s="46">
        <v>2</v>
      </c>
      <c r="O103" s="46">
        <v>1</v>
      </c>
      <c r="P103" s="46">
        <v>2</v>
      </c>
      <c r="Q103" s="46">
        <v>3</v>
      </c>
      <c r="R103" s="46">
        <v>2</v>
      </c>
      <c r="S103" s="48"/>
      <c r="T103" s="46">
        <v>2</v>
      </c>
      <c r="U103" s="46">
        <v>3</v>
      </c>
      <c r="V103" s="46">
        <v>2</v>
      </c>
      <c r="W103" s="46">
        <v>2</v>
      </c>
      <c r="X103" s="46">
        <v>2</v>
      </c>
      <c r="Y103" s="46">
        <v>2</v>
      </c>
      <c r="Z103" s="50">
        <f t="shared" ref="Z103" si="64">SUM(H103:Y104)/17</f>
        <v>2</v>
      </c>
      <c r="AA103" s="37">
        <v>1</v>
      </c>
      <c r="AB103" s="37">
        <v>2</v>
      </c>
      <c r="AC103" s="37">
        <v>0</v>
      </c>
      <c r="AD103" s="39">
        <f>SUM(Z103:AC104)</f>
        <v>5</v>
      </c>
    </row>
    <row r="104" spans="1:30" ht="24.75" customHeight="1" thickBot="1">
      <c r="A104" s="42"/>
      <c r="B104" s="3" t="s">
        <v>29</v>
      </c>
      <c r="C104" s="16"/>
      <c r="D104" s="17"/>
      <c r="E104" s="9">
        <f>E103/D103</f>
        <v>0.5</v>
      </c>
      <c r="F104" s="9">
        <f>F103/D103</f>
        <v>0.38</v>
      </c>
      <c r="G104" s="9">
        <f>G103/D103</f>
        <v>0.12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9"/>
      <c r="T104" s="47"/>
      <c r="U104" s="47"/>
      <c r="V104" s="47"/>
      <c r="W104" s="47"/>
      <c r="X104" s="47"/>
      <c r="Y104" s="47"/>
      <c r="Z104" s="51"/>
      <c r="AA104" s="38"/>
      <c r="AB104" s="38"/>
      <c r="AC104" s="38"/>
      <c r="AD104" s="40"/>
    </row>
    <row r="105" spans="1:30" ht="38.25" customHeight="1">
      <c r="A105" s="41">
        <v>51</v>
      </c>
      <c r="B105" s="1" t="s">
        <v>151</v>
      </c>
      <c r="C105" s="15" t="s">
        <v>153</v>
      </c>
      <c r="D105" s="20">
        <v>155952</v>
      </c>
      <c r="E105" s="20">
        <v>77976</v>
      </c>
      <c r="F105" s="20">
        <v>60821</v>
      </c>
      <c r="G105" s="20">
        <v>17155</v>
      </c>
      <c r="H105" s="46">
        <v>2</v>
      </c>
      <c r="I105" s="46">
        <v>2</v>
      </c>
      <c r="J105" s="46">
        <v>1</v>
      </c>
      <c r="K105" s="46">
        <v>2</v>
      </c>
      <c r="L105" s="46">
        <v>2</v>
      </c>
      <c r="M105" s="46">
        <v>3</v>
      </c>
      <c r="N105" s="46">
        <v>2</v>
      </c>
      <c r="O105" s="46">
        <v>1</v>
      </c>
      <c r="P105" s="46">
        <v>2</v>
      </c>
      <c r="Q105" s="46">
        <v>3</v>
      </c>
      <c r="R105" s="46">
        <v>1</v>
      </c>
      <c r="S105" s="48"/>
      <c r="T105" s="46">
        <v>2</v>
      </c>
      <c r="U105" s="46">
        <v>3</v>
      </c>
      <c r="V105" s="46">
        <v>2</v>
      </c>
      <c r="W105" s="46">
        <v>2</v>
      </c>
      <c r="X105" s="46">
        <v>2</v>
      </c>
      <c r="Y105" s="46">
        <v>2</v>
      </c>
      <c r="Z105" s="50">
        <f t="shared" ref="Z105" si="65">SUM(H105:Y106)/17</f>
        <v>2</v>
      </c>
      <c r="AA105" s="37">
        <v>1</v>
      </c>
      <c r="AB105" s="37">
        <v>2</v>
      </c>
      <c r="AC105" s="37">
        <v>0</v>
      </c>
      <c r="AD105" s="39">
        <f>SUM(Z105:AC106)</f>
        <v>5</v>
      </c>
    </row>
    <row r="106" spans="1:30" ht="33" customHeight="1" thickBot="1">
      <c r="A106" s="42"/>
      <c r="B106" s="3" t="s">
        <v>152</v>
      </c>
      <c r="C106" s="16"/>
      <c r="D106" s="17"/>
      <c r="E106" s="9">
        <f>E105/D105</f>
        <v>0.5</v>
      </c>
      <c r="F106" s="9">
        <f>F105/D105</f>
        <v>0.38999820457576689</v>
      </c>
      <c r="G106" s="9">
        <f>G105/D105</f>
        <v>0.11000179542423309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9"/>
      <c r="T106" s="47"/>
      <c r="U106" s="47"/>
      <c r="V106" s="47"/>
      <c r="W106" s="47"/>
      <c r="X106" s="47"/>
      <c r="Y106" s="47"/>
      <c r="Z106" s="51"/>
      <c r="AA106" s="38"/>
      <c r="AB106" s="38"/>
      <c r="AC106" s="38"/>
      <c r="AD106" s="40"/>
    </row>
    <row r="107" spans="1:30" ht="67.5" customHeight="1">
      <c r="A107" s="41">
        <v>52</v>
      </c>
      <c r="B107" s="1" t="s">
        <v>159</v>
      </c>
      <c r="C107" s="15" t="s">
        <v>161</v>
      </c>
      <c r="D107" s="20">
        <v>250000</v>
      </c>
      <c r="E107" s="20">
        <v>125000</v>
      </c>
      <c r="F107" s="20">
        <v>110000</v>
      </c>
      <c r="G107" s="20">
        <v>15000</v>
      </c>
      <c r="H107" s="46">
        <v>3</v>
      </c>
      <c r="I107" s="46">
        <v>3</v>
      </c>
      <c r="J107" s="46">
        <v>3</v>
      </c>
      <c r="K107" s="46">
        <v>3</v>
      </c>
      <c r="L107" s="46">
        <v>3</v>
      </c>
      <c r="M107" s="46">
        <v>3</v>
      </c>
      <c r="N107" s="46">
        <v>3</v>
      </c>
      <c r="O107" s="46">
        <v>3</v>
      </c>
      <c r="P107" s="46">
        <v>3</v>
      </c>
      <c r="Q107" s="46">
        <v>3</v>
      </c>
      <c r="R107" s="46">
        <v>3</v>
      </c>
      <c r="S107" s="48"/>
      <c r="T107" s="46">
        <v>3</v>
      </c>
      <c r="U107" s="46">
        <v>2</v>
      </c>
      <c r="V107" s="46">
        <v>3</v>
      </c>
      <c r="W107" s="46">
        <v>3</v>
      </c>
      <c r="X107" s="46">
        <v>3</v>
      </c>
      <c r="Y107" s="46">
        <v>3</v>
      </c>
      <c r="Z107" s="50">
        <f t="shared" ref="Z107" si="66">SUM(H107:Y108)/17</f>
        <v>2.9411764705882355</v>
      </c>
      <c r="AA107" s="37">
        <v>1</v>
      </c>
      <c r="AB107" s="37">
        <v>1</v>
      </c>
      <c r="AC107" s="37">
        <v>0</v>
      </c>
      <c r="AD107" s="39">
        <f>SUM(Z107:AC108)</f>
        <v>4.9411764705882355</v>
      </c>
    </row>
    <row r="108" spans="1:30" ht="33" customHeight="1" thickBot="1">
      <c r="A108" s="42"/>
      <c r="B108" s="3" t="s">
        <v>160</v>
      </c>
      <c r="C108" s="16"/>
      <c r="D108" s="17"/>
      <c r="E108" s="9">
        <f>E107/D107</f>
        <v>0.5</v>
      </c>
      <c r="F108" s="9">
        <f>F107/D107</f>
        <v>0.44</v>
      </c>
      <c r="G108" s="9">
        <f>G107/D107</f>
        <v>0.06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9"/>
      <c r="T108" s="47"/>
      <c r="U108" s="47"/>
      <c r="V108" s="47"/>
      <c r="W108" s="47"/>
      <c r="X108" s="47"/>
      <c r="Y108" s="47"/>
      <c r="Z108" s="51"/>
      <c r="AA108" s="38"/>
      <c r="AB108" s="38"/>
      <c r="AC108" s="38"/>
      <c r="AD108" s="40"/>
    </row>
    <row r="109" spans="1:30" ht="38.25" customHeight="1">
      <c r="A109" s="41">
        <v>53</v>
      </c>
      <c r="B109" s="1" t="s">
        <v>163</v>
      </c>
      <c r="C109" s="15" t="s">
        <v>165</v>
      </c>
      <c r="D109" s="20">
        <v>300000</v>
      </c>
      <c r="E109" s="20">
        <v>142500</v>
      </c>
      <c r="F109" s="20">
        <v>142500</v>
      </c>
      <c r="G109" s="20">
        <v>15000</v>
      </c>
      <c r="H109" s="46">
        <v>3</v>
      </c>
      <c r="I109" s="46">
        <v>3</v>
      </c>
      <c r="J109" s="46">
        <v>3</v>
      </c>
      <c r="K109" s="46">
        <v>3</v>
      </c>
      <c r="L109" s="46">
        <v>3</v>
      </c>
      <c r="M109" s="46">
        <v>3</v>
      </c>
      <c r="N109" s="46">
        <v>3</v>
      </c>
      <c r="O109" s="46">
        <v>3</v>
      </c>
      <c r="P109" s="46">
        <v>3</v>
      </c>
      <c r="Q109" s="46">
        <v>3</v>
      </c>
      <c r="R109" s="46">
        <v>3</v>
      </c>
      <c r="S109" s="48"/>
      <c r="T109" s="46">
        <v>3</v>
      </c>
      <c r="U109" s="46">
        <v>3</v>
      </c>
      <c r="V109" s="46">
        <v>3</v>
      </c>
      <c r="W109" s="46">
        <v>3</v>
      </c>
      <c r="X109" s="46">
        <v>2</v>
      </c>
      <c r="Y109" s="46">
        <v>3</v>
      </c>
      <c r="Z109" s="50">
        <f t="shared" ref="Z109" si="67">SUM(H109:Y110)/17</f>
        <v>2.9411764705882355</v>
      </c>
      <c r="AA109" s="37">
        <v>1</v>
      </c>
      <c r="AB109" s="37">
        <v>0</v>
      </c>
      <c r="AC109" s="37">
        <v>1</v>
      </c>
      <c r="AD109" s="39">
        <f>SUM(Z109:AC110)</f>
        <v>4.9411764705882355</v>
      </c>
    </row>
    <row r="110" spans="1:30" ht="33" customHeight="1" thickBot="1">
      <c r="A110" s="42"/>
      <c r="B110" s="3" t="s">
        <v>164</v>
      </c>
      <c r="C110" s="16"/>
      <c r="D110" s="17"/>
      <c r="E110" s="9">
        <f>E109/D109</f>
        <v>0.47499999999999998</v>
      </c>
      <c r="F110" s="9">
        <f>F109/D109</f>
        <v>0.47499999999999998</v>
      </c>
      <c r="G110" s="9">
        <f>G109/D109</f>
        <v>0.05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9"/>
      <c r="T110" s="47"/>
      <c r="U110" s="47"/>
      <c r="V110" s="47"/>
      <c r="W110" s="47"/>
      <c r="X110" s="47"/>
      <c r="Y110" s="47"/>
      <c r="Z110" s="51"/>
      <c r="AA110" s="38"/>
      <c r="AB110" s="38"/>
      <c r="AC110" s="38"/>
      <c r="AD110" s="40"/>
    </row>
    <row r="111" spans="1:30" ht="90" customHeight="1">
      <c r="A111" s="41">
        <v>54</v>
      </c>
      <c r="B111" s="1" t="s">
        <v>217</v>
      </c>
      <c r="C111" s="15" t="s">
        <v>219</v>
      </c>
      <c r="D111" s="20">
        <v>110000</v>
      </c>
      <c r="E111" s="20">
        <v>55000</v>
      </c>
      <c r="F111" s="20">
        <v>47300</v>
      </c>
      <c r="G111" s="20">
        <v>7700</v>
      </c>
      <c r="H111" s="46">
        <v>3</v>
      </c>
      <c r="I111" s="46">
        <v>2</v>
      </c>
      <c r="J111" s="46">
        <v>3</v>
      </c>
      <c r="K111" s="46">
        <v>3</v>
      </c>
      <c r="L111" s="46">
        <v>3</v>
      </c>
      <c r="M111" s="46">
        <v>3</v>
      </c>
      <c r="N111" s="46">
        <v>3</v>
      </c>
      <c r="O111" s="46">
        <v>2</v>
      </c>
      <c r="P111" s="46">
        <v>3</v>
      </c>
      <c r="Q111" s="46">
        <v>3</v>
      </c>
      <c r="R111" s="46">
        <v>3</v>
      </c>
      <c r="S111" s="48"/>
      <c r="T111" s="46">
        <v>3</v>
      </c>
      <c r="U111" s="46">
        <v>2</v>
      </c>
      <c r="V111" s="46">
        <v>3</v>
      </c>
      <c r="W111" s="46">
        <v>3</v>
      </c>
      <c r="X111" s="46">
        <v>3</v>
      </c>
      <c r="Y111" s="46">
        <v>3</v>
      </c>
      <c r="Z111" s="50">
        <f t="shared" ref="Z111" si="68">SUM(H111:Y112)/17</f>
        <v>2.8235294117647061</v>
      </c>
      <c r="AA111" s="37">
        <v>0</v>
      </c>
      <c r="AB111" s="37">
        <v>1</v>
      </c>
      <c r="AC111" s="37">
        <v>1</v>
      </c>
      <c r="AD111" s="39">
        <f>SUM(Z111:AC112)</f>
        <v>4.8235294117647065</v>
      </c>
    </row>
    <row r="112" spans="1:30" ht="45.75" customHeight="1" thickBot="1">
      <c r="A112" s="42"/>
      <c r="B112" s="3" t="s">
        <v>218</v>
      </c>
      <c r="C112" s="16"/>
      <c r="D112" s="17"/>
      <c r="E112" s="9">
        <f>E111/D111</f>
        <v>0.5</v>
      </c>
      <c r="F112" s="9">
        <f>F111/D111</f>
        <v>0.43</v>
      </c>
      <c r="G112" s="9">
        <f>G111/D111</f>
        <v>7.0000000000000007E-2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9"/>
      <c r="T112" s="47"/>
      <c r="U112" s="47"/>
      <c r="V112" s="47"/>
      <c r="W112" s="47"/>
      <c r="X112" s="47"/>
      <c r="Y112" s="47"/>
      <c r="Z112" s="51"/>
      <c r="AA112" s="38"/>
      <c r="AB112" s="38"/>
      <c r="AC112" s="38"/>
      <c r="AD112" s="40"/>
    </row>
    <row r="113" spans="1:30" ht="33.75" customHeight="1">
      <c r="A113" s="41">
        <v>55</v>
      </c>
      <c r="B113" s="1" t="s">
        <v>75</v>
      </c>
      <c r="C113" s="15" t="s">
        <v>127</v>
      </c>
      <c r="D113" s="20">
        <v>433412</v>
      </c>
      <c r="E113" s="20">
        <v>193000</v>
      </c>
      <c r="F113" s="20">
        <v>218631</v>
      </c>
      <c r="G113" s="20">
        <v>21781</v>
      </c>
      <c r="H113" s="46">
        <v>3</v>
      </c>
      <c r="I113" s="46">
        <v>2</v>
      </c>
      <c r="J113" s="46">
        <v>3</v>
      </c>
      <c r="K113" s="46">
        <v>3</v>
      </c>
      <c r="L113" s="46">
        <v>3</v>
      </c>
      <c r="M113" s="46">
        <v>2</v>
      </c>
      <c r="N113" s="46">
        <v>3</v>
      </c>
      <c r="O113" s="46">
        <v>3</v>
      </c>
      <c r="P113" s="46">
        <v>3</v>
      </c>
      <c r="Q113" s="46">
        <v>2</v>
      </c>
      <c r="R113" s="46">
        <v>2</v>
      </c>
      <c r="S113" s="48"/>
      <c r="T113" s="46">
        <v>3</v>
      </c>
      <c r="U113" s="46">
        <v>3</v>
      </c>
      <c r="V113" s="46">
        <v>3</v>
      </c>
      <c r="W113" s="46">
        <v>3</v>
      </c>
      <c r="X113" s="46">
        <v>3</v>
      </c>
      <c r="Y113" s="46">
        <v>3</v>
      </c>
      <c r="Z113" s="50">
        <f t="shared" ref="Z113" si="69">SUM(H113:Y114)/17</f>
        <v>2.7647058823529411</v>
      </c>
      <c r="AA113" s="37">
        <v>1</v>
      </c>
      <c r="AB113" s="37">
        <v>0</v>
      </c>
      <c r="AC113" s="37">
        <v>1</v>
      </c>
      <c r="AD113" s="39">
        <f>SUM(Z113:AC114)</f>
        <v>4.7647058823529411</v>
      </c>
    </row>
    <row r="114" spans="1:30" ht="33.75" customHeight="1" thickBot="1">
      <c r="A114" s="42"/>
      <c r="B114" s="3" t="s">
        <v>76</v>
      </c>
      <c r="C114" s="16"/>
      <c r="D114" s="17"/>
      <c r="E114" s="9">
        <f>E113/D113</f>
        <v>0.44530377562227164</v>
      </c>
      <c r="F114" s="9">
        <f>F113/D113</f>
        <v>0.50444150138897859</v>
      </c>
      <c r="G114" s="9">
        <f>G113/D113</f>
        <v>5.0254722988749737E-2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9"/>
      <c r="T114" s="47"/>
      <c r="U114" s="47"/>
      <c r="V114" s="47"/>
      <c r="W114" s="47"/>
      <c r="X114" s="47"/>
      <c r="Y114" s="47"/>
      <c r="Z114" s="51"/>
      <c r="AA114" s="38"/>
      <c r="AB114" s="38"/>
      <c r="AC114" s="38"/>
      <c r="AD114" s="40"/>
    </row>
    <row r="115" spans="1:30" ht="83.25" customHeight="1">
      <c r="A115" s="41">
        <v>56</v>
      </c>
      <c r="B115" s="1" t="s">
        <v>163</v>
      </c>
      <c r="C115" s="15" t="s">
        <v>171</v>
      </c>
      <c r="D115" s="20">
        <v>299032</v>
      </c>
      <c r="E115" s="20">
        <v>119080.4</v>
      </c>
      <c r="F115" s="20">
        <v>165000</v>
      </c>
      <c r="G115" s="20">
        <v>14951.6</v>
      </c>
      <c r="H115" s="46">
        <v>3</v>
      </c>
      <c r="I115" s="46">
        <v>3</v>
      </c>
      <c r="J115" s="46">
        <v>3</v>
      </c>
      <c r="K115" s="46">
        <v>3</v>
      </c>
      <c r="L115" s="46">
        <v>3</v>
      </c>
      <c r="M115" s="46">
        <v>2</v>
      </c>
      <c r="N115" s="46">
        <v>3</v>
      </c>
      <c r="O115" s="46">
        <v>2</v>
      </c>
      <c r="P115" s="46">
        <v>3</v>
      </c>
      <c r="Q115" s="46">
        <v>2</v>
      </c>
      <c r="R115" s="46">
        <v>2</v>
      </c>
      <c r="S115" s="48"/>
      <c r="T115" s="46">
        <v>3</v>
      </c>
      <c r="U115" s="46">
        <v>3</v>
      </c>
      <c r="V115" s="46">
        <v>3</v>
      </c>
      <c r="W115" s="46">
        <v>3</v>
      </c>
      <c r="X115" s="46">
        <v>3</v>
      </c>
      <c r="Y115" s="46">
        <v>3</v>
      </c>
      <c r="Z115" s="50">
        <f t="shared" ref="Z115" si="70">SUM(H115:Y116)/17</f>
        <v>2.7647058823529411</v>
      </c>
      <c r="AA115" s="37">
        <v>1</v>
      </c>
      <c r="AB115" s="37">
        <v>0</v>
      </c>
      <c r="AC115" s="37">
        <v>1</v>
      </c>
      <c r="AD115" s="39">
        <f>SUM(Z115:AC116)</f>
        <v>4.7647058823529411</v>
      </c>
    </row>
    <row r="116" spans="1:30" ht="33" customHeight="1" thickBot="1">
      <c r="A116" s="42"/>
      <c r="B116" s="3" t="s">
        <v>170</v>
      </c>
      <c r="C116" s="16"/>
      <c r="D116" s="17"/>
      <c r="E116" s="9">
        <f>E115/D115</f>
        <v>0.39821958853901923</v>
      </c>
      <c r="F116" s="9">
        <f>F115/D115</f>
        <v>0.55178041146098078</v>
      </c>
      <c r="G116" s="9">
        <f>G115/D115</f>
        <v>0.05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9"/>
      <c r="T116" s="47"/>
      <c r="U116" s="47"/>
      <c r="V116" s="47"/>
      <c r="W116" s="47"/>
      <c r="X116" s="47"/>
      <c r="Y116" s="47"/>
      <c r="Z116" s="51"/>
      <c r="AA116" s="38"/>
      <c r="AB116" s="38"/>
      <c r="AC116" s="38"/>
      <c r="AD116" s="40"/>
    </row>
    <row r="117" spans="1:30" ht="39" customHeight="1">
      <c r="A117" s="41">
        <v>57</v>
      </c>
      <c r="B117" s="1" t="s">
        <v>204</v>
      </c>
      <c r="C117" s="15" t="s">
        <v>205</v>
      </c>
      <c r="D117" s="20">
        <v>198940</v>
      </c>
      <c r="E117" s="20">
        <v>99470</v>
      </c>
      <c r="F117" s="20">
        <v>89523</v>
      </c>
      <c r="G117" s="20">
        <v>9947</v>
      </c>
      <c r="H117" s="46">
        <v>3</v>
      </c>
      <c r="I117" s="46">
        <v>2</v>
      </c>
      <c r="J117" s="46">
        <v>3</v>
      </c>
      <c r="K117" s="46">
        <v>3</v>
      </c>
      <c r="L117" s="46">
        <v>3</v>
      </c>
      <c r="M117" s="46">
        <v>3</v>
      </c>
      <c r="N117" s="46">
        <v>3</v>
      </c>
      <c r="O117" s="46">
        <v>1</v>
      </c>
      <c r="P117" s="46">
        <v>3</v>
      </c>
      <c r="Q117" s="46">
        <v>3</v>
      </c>
      <c r="R117" s="46">
        <v>2</v>
      </c>
      <c r="S117" s="48"/>
      <c r="T117" s="46">
        <v>3</v>
      </c>
      <c r="U117" s="46">
        <v>3</v>
      </c>
      <c r="V117" s="46">
        <v>3</v>
      </c>
      <c r="W117" s="46">
        <v>3</v>
      </c>
      <c r="X117" s="46">
        <v>3</v>
      </c>
      <c r="Y117" s="46">
        <v>3</v>
      </c>
      <c r="Z117" s="50">
        <f t="shared" ref="Z117" si="71">SUM(H117:Y118)/17</f>
        <v>2.7647058823529411</v>
      </c>
      <c r="AA117" s="37">
        <v>1</v>
      </c>
      <c r="AB117" s="37">
        <v>0</v>
      </c>
      <c r="AC117" s="37">
        <v>1</v>
      </c>
      <c r="AD117" s="39">
        <f>SUM(Z117:AC118)</f>
        <v>4.7647058823529411</v>
      </c>
    </row>
    <row r="118" spans="1:30" ht="34.5" customHeight="1" thickBot="1">
      <c r="A118" s="42"/>
      <c r="B118" s="3" t="s">
        <v>29</v>
      </c>
      <c r="C118" s="16"/>
      <c r="D118" s="17"/>
      <c r="E118" s="9">
        <f>E117/D117</f>
        <v>0.5</v>
      </c>
      <c r="F118" s="9">
        <f>F117/D117</f>
        <v>0.45</v>
      </c>
      <c r="G118" s="9">
        <f>G117/D117</f>
        <v>0.05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9"/>
      <c r="T118" s="47"/>
      <c r="U118" s="47"/>
      <c r="V118" s="47"/>
      <c r="W118" s="47"/>
      <c r="X118" s="47"/>
      <c r="Y118" s="47"/>
      <c r="Z118" s="51"/>
      <c r="AA118" s="38"/>
      <c r="AB118" s="38"/>
      <c r="AC118" s="38"/>
      <c r="AD118" s="40"/>
    </row>
    <row r="119" spans="1:30" ht="38.25" customHeight="1">
      <c r="A119" s="41">
        <v>58</v>
      </c>
      <c r="B119" s="1" t="s">
        <v>132</v>
      </c>
      <c r="C119" s="15" t="s">
        <v>239</v>
      </c>
      <c r="D119" s="20">
        <v>50000</v>
      </c>
      <c r="E119" s="20">
        <v>25000</v>
      </c>
      <c r="F119" s="20">
        <v>22000</v>
      </c>
      <c r="G119" s="20">
        <v>3000</v>
      </c>
      <c r="H119" s="46">
        <v>3</v>
      </c>
      <c r="I119" s="46">
        <v>3</v>
      </c>
      <c r="J119" s="46">
        <v>1</v>
      </c>
      <c r="K119" s="46">
        <v>3</v>
      </c>
      <c r="L119" s="46">
        <v>3</v>
      </c>
      <c r="M119" s="46">
        <v>2</v>
      </c>
      <c r="N119" s="46">
        <v>3</v>
      </c>
      <c r="O119" s="46">
        <v>2</v>
      </c>
      <c r="P119" s="46">
        <v>3</v>
      </c>
      <c r="Q119" s="46">
        <v>3</v>
      </c>
      <c r="R119" s="46">
        <v>3</v>
      </c>
      <c r="S119" s="48"/>
      <c r="T119" s="46">
        <v>3</v>
      </c>
      <c r="U119" s="46">
        <v>3</v>
      </c>
      <c r="V119" s="46">
        <v>3</v>
      </c>
      <c r="W119" s="46">
        <v>3</v>
      </c>
      <c r="X119" s="46">
        <v>3</v>
      </c>
      <c r="Y119" s="46">
        <v>3</v>
      </c>
      <c r="Z119" s="50">
        <f t="shared" ref="Z119" si="72">SUM(H119:Y120)/17</f>
        <v>2.7647058823529411</v>
      </c>
      <c r="AA119" s="37">
        <v>1</v>
      </c>
      <c r="AB119" s="37">
        <v>1</v>
      </c>
      <c r="AC119" s="37">
        <v>0</v>
      </c>
      <c r="AD119" s="39">
        <f>SUM(Z119:AC120)</f>
        <v>4.7647058823529411</v>
      </c>
    </row>
    <row r="120" spans="1:30" ht="49.5" customHeight="1" thickBot="1">
      <c r="A120" s="42"/>
      <c r="B120" s="3" t="s">
        <v>133</v>
      </c>
      <c r="C120" s="16"/>
      <c r="D120" s="17"/>
      <c r="E120" s="9">
        <f>E119/D119</f>
        <v>0.5</v>
      </c>
      <c r="F120" s="9">
        <f>F119/D119</f>
        <v>0.44</v>
      </c>
      <c r="G120" s="9">
        <f>G119/D119</f>
        <v>0.06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9"/>
      <c r="T120" s="47"/>
      <c r="U120" s="47"/>
      <c r="V120" s="47"/>
      <c r="W120" s="47"/>
      <c r="X120" s="47"/>
      <c r="Y120" s="47"/>
      <c r="Z120" s="51"/>
      <c r="AA120" s="38"/>
      <c r="AB120" s="38"/>
      <c r="AC120" s="38"/>
      <c r="AD120" s="40"/>
    </row>
    <row r="121" spans="1:30" ht="48.75" customHeight="1">
      <c r="A121" s="41">
        <v>59</v>
      </c>
      <c r="B121" s="1" t="s">
        <v>117</v>
      </c>
      <c r="C121" s="15" t="s">
        <v>119</v>
      </c>
      <c r="D121" s="20">
        <v>419897</v>
      </c>
      <c r="E121" s="20">
        <v>194897</v>
      </c>
      <c r="F121" s="20">
        <v>200000</v>
      </c>
      <c r="G121" s="20">
        <v>25000</v>
      </c>
      <c r="H121" s="46">
        <v>3</v>
      </c>
      <c r="I121" s="46">
        <v>3</v>
      </c>
      <c r="J121" s="46">
        <v>1</v>
      </c>
      <c r="K121" s="46">
        <v>3</v>
      </c>
      <c r="L121" s="46">
        <v>3</v>
      </c>
      <c r="M121" s="46">
        <v>2</v>
      </c>
      <c r="N121" s="46">
        <v>3</v>
      </c>
      <c r="O121" s="46">
        <v>1</v>
      </c>
      <c r="P121" s="46">
        <v>3</v>
      </c>
      <c r="Q121" s="46">
        <v>3</v>
      </c>
      <c r="R121" s="46">
        <v>3</v>
      </c>
      <c r="S121" s="48"/>
      <c r="T121" s="46">
        <v>3</v>
      </c>
      <c r="U121" s="46">
        <v>3</v>
      </c>
      <c r="V121" s="46">
        <v>3</v>
      </c>
      <c r="W121" s="46">
        <v>3</v>
      </c>
      <c r="X121" s="46">
        <v>3</v>
      </c>
      <c r="Y121" s="46">
        <v>3</v>
      </c>
      <c r="Z121" s="50">
        <f t="shared" ref="Z121" si="73">SUM(H121:Y122)/17</f>
        <v>2.7058823529411766</v>
      </c>
      <c r="AA121" s="37">
        <v>1</v>
      </c>
      <c r="AB121" s="37">
        <v>1</v>
      </c>
      <c r="AC121" s="37">
        <v>0</v>
      </c>
      <c r="AD121" s="39">
        <f t="shared" si="41"/>
        <v>4.7058823529411766</v>
      </c>
    </row>
    <row r="122" spans="1:30" ht="39" customHeight="1" thickBot="1">
      <c r="A122" s="42"/>
      <c r="B122" s="3" t="s">
        <v>118</v>
      </c>
      <c r="C122" s="16"/>
      <c r="D122" s="17"/>
      <c r="E122" s="9">
        <f>E121/D121</f>
        <v>0.46415430450801032</v>
      </c>
      <c r="F122" s="9">
        <f>F121/D121</f>
        <v>0.4763072848817686</v>
      </c>
      <c r="G122" s="9">
        <f>G121/D121</f>
        <v>5.9538410610221075E-2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9"/>
      <c r="T122" s="47"/>
      <c r="U122" s="47"/>
      <c r="V122" s="47"/>
      <c r="W122" s="47"/>
      <c r="X122" s="47"/>
      <c r="Y122" s="47"/>
      <c r="Z122" s="51"/>
      <c r="AA122" s="38"/>
      <c r="AB122" s="38"/>
      <c r="AC122" s="38"/>
      <c r="AD122" s="40"/>
    </row>
    <row r="123" spans="1:30" ht="67.5" customHeight="1">
      <c r="A123" s="41">
        <v>60</v>
      </c>
      <c r="B123" s="1" t="s">
        <v>155</v>
      </c>
      <c r="C123" s="15" t="s">
        <v>157</v>
      </c>
      <c r="D123" s="20">
        <v>268994</v>
      </c>
      <c r="E123" s="20">
        <v>99000</v>
      </c>
      <c r="F123" s="20">
        <v>152994</v>
      </c>
      <c r="G123" s="20">
        <v>17000</v>
      </c>
      <c r="H123" s="46">
        <v>3</v>
      </c>
      <c r="I123" s="46">
        <v>2</v>
      </c>
      <c r="J123" s="46">
        <v>1</v>
      </c>
      <c r="K123" s="46">
        <v>3</v>
      </c>
      <c r="L123" s="46">
        <v>3</v>
      </c>
      <c r="M123" s="46">
        <v>3</v>
      </c>
      <c r="N123" s="46">
        <v>3</v>
      </c>
      <c r="O123" s="46">
        <v>2</v>
      </c>
      <c r="P123" s="46">
        <v>3</v>
      </c>
      <c r="Q123" s="46">
        <v>3</v>
      </c>
      <c r="R123" s="46">
        <v>2</v>
      </c>
      <c r="S123" s="48"/>
      <c r="T123" s="46">
        <v>3</v>
      </c>
      <c r="U123" s="46">
        <v>3</v>
      </c>
      <c r="V123" s="46">
        <v>3</v>
      </c>
      <c r="W123" s="46">
        <v>3</v>
      </c>
      <c r="X123" s="46">
        <v>3</v>
      </c>
      <c r="Y123" s="46">
        <v>3</v>
      </c>
      <c r="Z123" s="50">
        <f t="shared" ref="Z123" si="74">SUM(H123:Y124)/17</f>
        <v>2.7058823529411766</v>
      </c>
      <c r="AA123" s="37">
        <v>1</v>
      </c>
      <c r="AB123" s="37">
        <v>1</v>
      </c>
      <c r="AC123" s="37">
        <v>0</v>
      </c>
      <c r="AD123" s="39">
        <f>SUM(Z123:AC124)</f>
        <v>4.7058823529411766</v>
      </c>
    </row>
    <row r="124" spans="1:30" ht="33" customHeight="1" thickBot="1">
      <c r="A124" s="42"/>
      <c r="B124" s="3" t="s">
        <v>156</v>
      </c>
      <c r="C124" s="16"/>
      <c r="D124" s="17"/>
      <c r="E124" s="9">
        <f>E123/D123</f>
        <v>0.36803794880183199</v>
      </c>
      <c r="F124" s="9">
        <f>F123/D123</f>
        <v>0.56876361554532817</v>
      </c>
      <c r="G124" s="9">
        <f>G123/D123</f>
        <v>6.3198435652839835E-2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9"/>
      <c r="T124" s="47"/>
      <c r="U124" s="47"/>
      <c r="V124" s="47"/>
      <c r="W124" s="47"/>
      <c r="X124" s="47"/>
      <c r="Y124" s="47"/>
      <c r="Z124" s="51"/>
      <c r="AA124" s="38"/>
      <c r="AB124" s="38"/>
      <c r="AC124" s="38"/>
      <c r="AD124" s="40"/>
    </row>
    <row r="125" spans="1:30" ht="71.25" customHeight="1">
      <c r="A125" s="41">
        <v>61</v>
      </c>
      <c r="B125" s="1" t="s">
        <v>185</v>
      </c>
      <c r="C125" s="15" t="s">
        <v>186</v>
      </c>
      <c r="D125" s="20">
        <v>200000</v>
      </c>
      <c r="E125" s="20">
        <v>80000</v>
      </c>
      <c r="F125" s="20">
        <v>108000</v>
      </c>
      <c r="G125" s="20">
        <v>12000</v>
      </c>
      <c r="H125" s="46">
        <v>3</v>
      </c>
      <c r="I125" s="46">
        <v>2</v>
      </c>
      <c r="J125" s="46">
        <v>1</v>
      </c>
      <c r="K125" s="46">
        <v>3</v>
      </c>
      <c r="L125" s="46">
        <v>3</v>
      </c>
      <c r="M125" s="46">
        <v>3</v>
      </c>
      <c r="N125" s="46">
        <v>3</v>
      </c>
      <c r="O125" s="46">
        <v>1</v>
      </c>
      <c r="P125" s="46">
        <v>3</v>
      </c>
      <c r="Q125" s="46">
        <v>3</v>
      </c>
      <c r="R125" s="46">
        <v>3</v>
      </c>
      <c r="S125" s="48"/>
      <c r="T125" s="46">
        <v>3</v>
      </c>
      <c r="U125" s="46">
        <v>3</v>
      </c>
      <c r="V125" s="46">
        <v>3</v>
      </c>
      <c r="W125" s="46">
        <v>3</v>
      </c>
      <c r="X125" s="46">
        <v>3</v>
      </c>
      <c r="Y125" s="46">
        <v>3</v>
      </c>
      <c r="Z125" s="50">
        <f t="shared" ref="Z125" si="75">SUM(H125:Y126)/17</f>
        <v>2.7058823529411766</v>
      </c>
      <c r="AA125" s="37">
        <v>1</v>
      </c>
      <c r="AB125" s="37">
        <v>1</v>
      </c>
      <c r="AC125" s="37">
        <v>0</v>
      </c>
      <c r="AD125" s="39">
        <f>SUM(Z125:AC126)</f>
        <v>4.7058823529411766</v>
      </c>
    </row>
    <row r="126" spans="1:30" ht="24.75" customHeight="1" thickBot="1">
      <c r="A126" s="42"/>
      <c r="B126" s="3" t="s">
        <v>29</v>
      </c>
      <c r="C126" s="16"/>
      <c r="D126" s="17"/>
      <c r="E126" s="9">
        <f>E125/D125</f>
        <v>0.4</v>
      </c>
      <c r="F126" s="9">
        <f>F125/D125</f>
        <v>0.54</v>
      </c>
      <c r="G126" s="9">
        <f>G125/D125</f>
        <v>0.06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9"/>
      <c r="T126" s="47"/>
      <c r="U126" s="47"/>
      <c r="V126" s="47"/>
      <c r="W126" s="47"/>
      <c r="X126" s="47"/>
      <c r="Y126" s="47"/>
      <c r="Z126" s="51"/>
      <c r="AA126" s="38"/>
      <c r="AB126" s="38"/>
      <c r="AC126" s="38"/>
      <c r="AD126" s="40"/>
    </row>
    <row r="127" spans="1:30" ht="96.75" customHeight="1">
      <c r="A127" s="41">
        <v>62</v>
      </c>
      <c r="B127" s="1" t="s">
        <v>167</v>
      </c>
      <c r="C127" s="15" t="s">
        <v>168</v>
      </c>
      <c r="D127" s="20">
        <v>213599.48</v>
      </c>
      <c r="E127" s="20">
        <v>106799.74</v>
      </c>
      <c r="F127" s="20">
        <v>91848</v>
      </c>
      <c r="G127" s="20">
        <v>14951.74</v>
      </c>
      <c r="H127" s="46">
        <v>3</v>
      </c>
      <c r="I127" s="46" t="s">
        <v>423</v>
      </c>
      <c r="J127" s="46">
        <v>1</v>
      </c>
      <c r="K127" s="46">
        <v>3</v>
      </c>
      <c r="L127" s="46">
        <v>3</v>
      </c>
      <c r="M127" s="46">
        <v>2</v>
      </c>
      <c r="N127" s="46">
        <v>3</v>
      </c>
      <c r="O127" s="46">
        <v>1</v>
      </c>
      <c r="P127" s="46">
        <v>3</v>
      </c>
      <c r="Q127" s="46">
        <v>3</v>
      </c>
      <c r="R127" s="46">
        <v>3</v>
      </c>
      <c r="S127" s="48"/>
      <c r="T127" s="46">
        <v>3</v>
      </c>
      <c r="U127" s="46">
        <v>3</v>
      </c>
      <c r="V127" s="46">
        <v>3</v>
      </c>
      <c r="W127" s="46">
        <v>3</v>
      </c>
      <c r="X127" s="46">
        <v>3</v>
      </c>
      <c r="Y127" s="46">
        <v>3</v>
      </c>
      <c r="Z127" s="50">
        <f>SUM(H127:Y128)/16</f>
        <v>2.6875</v>
      </c>
      <c r="AA127" s="37">
        <v>1</v>
      </c>
      <c r="AB127" s="37">
        <v>1</v>
      </c>
      <c r="AC127" s="37">
        <v>0</v>
      </c>
      <c r="AD127" s="39">
        <f>SUM(Z127:AC128)</f>
        <v>4.6875</v>
      </c>
    </row>
    <row r="128" spans="1:30" ht="33" customHeight="1" thickBot="1">
      <c r="A128" s="42"/>
      <c r="B128" s="3" t="s">
        <v>29</v>
      </c>
      <c r="C128" s="16"/>
      <c r="D128" s="17"/>
      <c r="E128" s="9">
        <f>E127/D127</f>
        <v>0.5</v>
      </c>
      <c r="F128" s="9">
        <f>F127/D127</f>
        <v>0.43000104681902779</v>
      </c>
      <c r="G128" s="9">
        <f>G127/D127</f>
        <v>6.9998953180972157E-2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9"/>
      <c r="T128" s="47"/>
      <c r="U128" s="47"/>
      <c r="V128" s="47"/>
      <c r="W128" s="47"/>
      <c r="X128" s="47"/>
      <c r="Y128" s="47"/>
      <c r="Z128" s="51"/>
      <c r="AA128" s="38"/>
      <c r="AB128" s="38"/>
      <c r="AC128" s="38"/>
      <c r="AD128" s="40"/>
    </row>
    <row r="129" spans="1:30" ht="50.25" customHeight="1">
      <c r="A129" s="41">
        <v>63</v>
      </c>
      <c r="B129" s="1" t="s">
        <v>136</v>
      </c>
      <c r="C129" s="15" t="s">
        <v>137</v>
      </c>
      <c r="D129" s="20">
        <v>315000</v>
      </c>
      <c r="E129" s="20">
        <v>157500</v>
      </c>
      <c r="F129" s="20">
        <v>138600</v>
      </c>
      <c r="G129" s="20">
        <v>18900</v>
      </c>
      <c r="H129" s="46">
        <v>3</v>
      </c>
      <c r="I129" s="46">
        <v>2</v>
      </c>
      <c r="J129" s="46">
        <v>1</v>
      </c>
      <c r="K129" s="46">
        <v>3</v>
      </c>
      <c r="L129" s="46">
        <v>3</v>
      </c>
      <c r="M129" s="46">
        <v>3</v>
      </c>
      <c r="N129" s="46">
        <v>3</v>
      </c>
      <c r="O129" s="46">
        <v>3</v>
      </c>
      <c r="P129" s="46">
        <v>3</v>
      </c>
      <c r="Q129" s="46">
        <v>2</v>
      </c>
      <c r="R129" s="46">
        <v>1</v>
      </c>
      <c r="S129" s="48"/>
      <c r="T129" s="46">
        <v>3</v>
      </c>
      <c r="U129" s="46">
        <v>3</v>
      </c>
      <c r="V129" s="46">
        <v>3</v>
      </c>
      <c r="W129" s="46">
        <v>3</v>
      </c>
      <c r="X129" s="46">
        <v>3</v>
      </c>
      <c r="Y129" s="46">
        <v>3</v>
      </c>
      <c r="Z129" s="50">
        <f t="shared" ref="Z129" si="76">SUM(H129:Y130)/17</f>
        <v>2.6470588235294117</v>
      </c>
      <c r="AA129" s="37">
        <v>1</v>
      </c>
      <c r="AB129" s="37">
        <v>1</v>
      </c>
      <c r="AC129" s="37">
        <v>0</v>
      </c>
      <c r="AD129" s="39">
        <f>SUM(Z129:AC130)</f>
        <v>4.6470588235294112</v>
      </c>
    </row>
    <row r="130" spans="1:30" ht="24.75" customHeight="1" thickBot="1">
      <c r="A130" s="42"/>
      <c r="B130" s="3" t="s">
        <v>29</v>
      </c>
      <c r="C130" s="16"/>
      <c r="D130" s="17"/>
      <c r="E130" s="9">
        <f>E129/D129</f>
        <v>0.5</v>
      </c>
      <c r="F130" s="9">
        <f>F129/D129</f>
        <v>0.44</v>
      </c>
      <c r="G130" s="9">
        <f>G129/D129</f>
        <v>0.06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9"/>
      <c r="T130" s="47"/>
      <c r="U130" s="47"/>
      <c r="V130" s="47"/>
      <c r="W130" s="47"/>
      <c r="X130" s="47"/>
      <c r="Y130" s="47"/>
      <c r="Z130" s="51"/>
      <c r="AA130" s="38"/>
      <c r="AB130" s="38"/>
      <c r="AC130" s="38"/>
      <c r="AD130" s="40"/>
    </row>
    <row r="131" spans="1:30" ht="82.5" customHeight="1">
      <c r="A131" s="41">
        <v>64</v>
      </c>
      <c r="B131" s="1" t="s">
        <v>132</v>
      </c>
      <c r="C131" s="15" t="s">
        <v>181</v>
      </c>
      <c r="D131" s="20">
        <v>225800</v>
      </c>
      <c r="E131" s="20">
        <v>112900</v>
      </c>
      <c r="F131" s="20">
        <v>99200</v>
      </c>
      <c r="G131" s="20">
        <v>13700</v>
      </c>
      <c r="H131" s="46">
        <v>3</v>
      </c>
      <c r="I131" s="46">
        <v>2</v>
      </c>
      <c r="J131" s="46">
        <v>1</v>
      </c>
      <c r="K131" s="46">
        <v>3</v>
      </c>
      <c r="L131" s="46">
        <v>3</v>
      </c>
      <c r="M131" s="46">
        <v>3</v>
      </c>
      <c r="N131" s="46">
        <v>3</v>
      </c>
      <c r="O131" s="46">
        <v>3</v>
      </c>
      <c r="P131" s="46">
        <v>3</v>
      </c>
      <c r="Q131" s="46">
        <v>3</v>
      </c>
      <c r="R131" s="46">
        <v>1</v>
      </c>
      <c r="S131" s="48"/>
      <c r="T131" s="46">
        <v>3</v>
      </c>
      <c r="U131" s="46">
        <v>3</v>
      </c>
      <c r="V131" s="46">
        <v>3</v>
      </c>
      <c r="W131" s="46">
        <v>3</v>
      </c>
      <c r="X131" s="46">
        <v>2</v>
      </c>
      <c r="Y131" s="46">
        <v>3</v>
      </c>
      <c r="Z131" s="50">
        <f t="shared" ref="Z131" si="77">SUM(H131:Y132)/17</f>
        <v>2.6470588235294117</v>
      </c>
      <c r="AA131" s="37">
        <v>1</v>
      </c>
      <c r="AB131" s="37">
        <v>1</v>
      </c>
      <c r="AC131" s="37">
        <v>0</v>
      </c>
      <c r="AD131" s="39">
        <f>SUM(Z131:AC132)</f>
        <v>4.6470588235294112</v>
      </c>
    </row>
    <row r="132" spans="1:30" ht="33" customHeight="1" thickBot="1">
      <c r="A132" s="42"/>
      <c r="B132" s="3" t="s">
        <v>133</v>
      </c>
      <c r="C132" s="16"/>
      <c r="D132" s="17"/>
      <c r="E132" s="9">
        <f>E131/D131</f>
        <v>0.5</v>
      </c>
      <c r="F132" s="9">
        <f>F131/D131</f>
        <v>0.43932683790965454</v>
      </c>
      <c r="G132" s="9">
        <f>G131/D131</f>
        <v>6.0673162090345435E-2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9"/>
      <c r="T132" s="47"/>
      <c r="U132" s="47"/>
      <c r="V132" s="47"/>
      <c r="W132" s="47"/>
      <c r="X132" s="47"/>
      <c r="Y132" s="47"/>
      <c r="Z132" s="51"/>
      <c r="AA132" s="38"/>
      <c r="AB132" s="38"/>
      <c r="AC132" s="38"/>
      <c r="AD132" s="40"/>
    </row>
    <row r="133" spans="1:30" ht="69.75" customHeight="1">
      <c r="A133" s="41">
        <v>65</v>
      </c>
      <c r="B133" s="1" t="s">
        <v>10</v>
      </c>
      <c r="C133" s="15" t="s">
        <v>202</v>
      </c>
      <c r="D133" s="20">
        <v>199200</v>
      </c>
      <c r="E133" s="20">
        <v>99600</v>
      </c>
      <c r="F133" s="20">
        <v>89640</v>
      </c>
      <c r="G133" s="20">
        <v>9960</v>
      </c>
      <c r="H133" s="46">
        <v>3</v>
      </c>
      <c r="I133" s="46">
        <v>2</v>
      </c>
      <c r="J133" s="46">
        <v>2</v>
      </c>
      <c r="K133" s="46">
        <v>3</v>
      </c>
      <c r="L133" s="46">
        <v>3</v>
      </c>
      <c r="M133" s="46">
        <v>2</v>
      </c>
      <c r="N133" s="46">
        <v>3</v>
      </c>
      <c r="O133" s="46">
        <v>2</v>
      </c>
      <c r="P133" s="46">
        <v>3</v>
      </c>
      <c r="Q133" s="46">
        <v>3</v>
      </c>
      <c r="R133" s="46">
        <v>2</v>
      </c>
      <c r="S133" s="48"/>
      <c r="T133" s="46">
        <v>3</v>
      </c>
      <c r="U133" s="46">
        <v>2</v>
      </c>
      <c r="V133" s="46">
        <v>3</v>
      </c>
      <c r="W133" s="46">
        <v>3</v>
      </c>
      <c r="X133" s="46">
        <v>3</v>
      </c>
      <c r="Y133" s="46">
        <v>3</v>
      </c>
      <c r="Z133" s="50">
        <f t="shared" ref="Z133" si="78">SUM(H133:Y134)/17</f>
        <v>2.6470588235294117</v>
      </c>
      <c r="AA133" s="37">
        <v>1</v>
      </c>
      <c r="AB133" s="37">
        <v>0</v>
      </c>
      <c r="AC133" s="37">
        <v>1</v>
      </c>
      <c r="AD133" s="39">
        <f>SUM(Z133:AC134)</f>
        <v>4.6470588235294112</v>
      </c>
    </row>
    <row r="134" spans="1:30" ht="34.5" customHeight="1" thickBot="1">
      <c r="A134" s="42"/>
      <c r="B134" s="3" t="s">
        <v>201</v>
      </c>
      <c r="C134" s="16"/>
      <c r="D134" s="17"/>
      <c r="E134" s="9">
        <f>E133/D133</f>
        <v>0.5</v>
      </c>
      <c r="F134" s="9">
        <f>F133/D133</f>
        <v>0.45</v>
      </c>
      <c r="G134" s="9">
        <f>G133/D133</f>
        <v>0.05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9"/>
      <c r="T134" s="47"/>
      <c r="U134" s="47"/>
      <c r="V134" s="47"/>
      <c r="W134" s="47"/>
      <c r="X134" s="47"/>
      <c r="Y134" s="47"/>
      <c r="Z134" s="51"/>
      <c r="AA134" s="38"/>
      <c r="AB134" s="38"/>
      <c r="AC134" s="38"/>
      <c r="AD134" s="40"/>
    </row>
    <row r="135" spans="1:30" ht="100.5" customHeight="1">
      <c r="A135" s="41">
        <v>66</v>
      </c>
      <c r="B135" s="1" t="s">
        <v>204</v>
      </c>
      <c r="C135" s="15" t="s">
        <v>207</v>
      </c>
      <c r="D135" s="20">
        <v>198876</v>
      </c>
      <c r="E135" s="20">
        <v>99438</v>
      </c>
      <c r="F135" s="20">
        <v>89494</v>
      </c>
      <c r="G135" s="20">
        <v>9944</v>
      </c>
      <c r="H135" s="46">
        <v>3</v>
      </c>
      <c r="I135" s="46">
        <v>2</v>
      </c>
      <c r="J135" s="46">
        <v>3</v>
      </c>
      <c r="K135" s="46">
        <v>3</v>
      </c>
      <c r="L135" s="46">
        <v>3</v>
      </c>
      <c r="M135" s="46">
        <v>3</v>
      </c>
      <c r="N135" s="46">
        <v>3</v>
      </c>
      <c r="O135" s="46">
        <v>1</v>
      </c>
      <c r="P135" s="46">
        <v>3</v>
      </c>
      <c r="Q135" s="46">
        <v>3</v>
      </c>
      <c r="R135" s="46">
        <v>1</v>
      </c>
      <c r="S135" s="48"/>
      <c r="T135" s="46">
        <v>3</v>
      </c>
      <c r="U135" s="46">
        <v>2</v>
      </c>
      <c r="V135" s="46">
        <v>3</v>
      </c>
      <c r="W135" s="46">
        <v>3</v>
      </c>
      <c r="X135" s="46">
        <v>3</v>
      </c>
      <c r="Y135" s="46">
        <v>3</v>
      </c>
      <c r="Z135" s="50">
        <f t="shared" ref="Z135" si="79">SUM(H135:Y136)/17</f>
        <v>2.6470588235294117</v>
      </c>
      <c r="AA135" s="37">
        <v>1</v>
      </c>
      <c r="AB135" s="37">
        <v>0</v>
      </c>
      <c r="AC135" s="37">
        <v>1</v>
      </c>
      <c r="AD135" s="39">
        <f>SUM(Z135:AC136)</f>
        <v>4.6470588235294112</v>
      </c>
    </row>
    <row r="136" spans="1:30" ht="34.5" customHeight="1" thickBot="1">
      <c r="A136" s="42"/>
      <c r="B136" s="3" t="s">
        <v>29</v>
      </c>
      <c r="C136" s="16"/>
      <c r="D136" s="17"/>
      <c r="E136" s="9">
        <f>E135/D135</f>
        <v>0.5</v>
      </c>
      <c r="F136" s="9">
        <f>F135/D135</f>
        <v>0.44999899434823709</v>
      </c>
      <c r="G136" s="9">
        <f>G135/D135</f>
        <v>5.0001005651762909E-2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9"/>
      <c r="T136" s="47"/>
      <c r="U136" s="47"/>
      <c r="V136" s="47"/>
      <c r="W136" s="47"/>
      <c r="X136" s="47"/>
      <c r="Y136" s="47"/>
      <c r="Z136" s="51"/>
      <c r="AA136" s="38"/>
      <c r="AB136" s="38"/>
      <c r="AC136" s="38"/>
      <c r="AD136" s="40"/>
    </row>
    <row r="137" spans="1:30" ht="55.5" customHeight="1">
      <c r="A137" s="41">
        <v>67</v>
      </c>
      <c r="B137" s="1" t="s">
        <v>236</v>
      </c>
      <c r="C137" s="15" t="s">
        <v>237</v>
      </c>
      <c r="D137" s="20">
        <v>481475</v>
      </c>
      <c r="E137" s="20">
        <v>200000</v>
      </c>
      <c r="F137" s="20">
        <v>250475</v>
      </c>
      <c r="G137" s="20">
        <v>31000</v>
      </c>
      <c r="H137" s="46">
        <v>3</v>
      </c>
      <c r="I137" s="46">
        <v>2</v>
      </c>
      <c r="J137" s="46">
        <v>1</v>
      </c>
      <c r="K137" s="46">
        <v>3</v>
      </c>
      <c r="L137" s="46">
        <v>3</v>
      </c>
      <c r="M137" s="46">
        <v>2</v>
      </c>
      <c r="N137" s="46">
        <v>3</v>
      </c>
      <c r="O137" s="46">
        <v>1</v>
      </c>
      <c r="P137" s="46">
        <v>3</v>
      </c>
      <c r="Q137" s="46">
        <v>3</v>
      </c>
      <c r="R137" s="46">
        <v>3</v>
      </c>
      <c r="S137" s="48"/>
      <c r="T137" s="46">
        <v>3</v>
      </c>
      <c r="U137" s="46">
        <v>3</v>
      </c>
      <c r="V137" s="46">
        <v>3</v>
      </c>
      <c r="W137" s="46">
        <v>3</v>
      </c>
      <c r="X137" s="46">
        <v>3</v>
      </c>
      <c r="Y137" s="46">
        <v>3</v>
      </c>
      <c r="Z137" s="50">
        <f t="shared" ref="Z137" si="80">SUM(H137:Y138)/17</f>
        <v>2.6470588235294117</v>
      </c>
      <c r="AA137" s="37">
        <v>1</v>
      </c>
      <c r="AB137" s="37">
        <v>1</v>
      </c>
      <c r="AC137" s="37">
        <v>0</v>
      </c>
      <c r="AD137" s="39">
        <f>SUM(Z137:AC138)</f>
        <v>4.6470588235294112</v>
      </c>
    </row>
    <row r="138" spans="1:30" ht="26.25" customHeight="1" thickBot="1">
      <c r="A138" s="42"/>
      <c r="B138" s="3" t="s">
        <v>29</v>
      </c>
      <c r="C138" s="16"/>
      <c r="D138" s="17"/>
      <c r="E138" s="9">
        <f>E137/D137</f>
        <v>0.41539020717586583</v>
      </c>
      <c r="F138" s="9">
        <f>F137/D137</f>
        <v>0.52022431071187492</v>
      </c>
      <c r="G138" s="9">
        <f>G137/D137</f>
        <v>6.438548211225921E-2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9"/>
      <c r="T138" s="47"/>
      <c r="U138" s="47"/>
      <c r="V138" s="47"/>
      <c r="W138" s="47"/>
      <c r="X138" s="47"/>
      <c r="Y138" s="47"/>
      <c r="Z138" s="51"/>
      <c r="AA138" s="38"/>
      <c r="AB138" s="38"/>
      <c r="AC138" s="38"/>
      <c r="AD138" s="40"/>
    </row>
    <row r="139" spans="1:30" ht="82.5" customHeight="1">
      <c r="A139" s="41">
        <v>68</v>
      </c>
      <c r="B139" s="1" t="s">
        <v>136</v>
      </c>
      <c r="C139" s="15" t="s">
        <v>192</v>
      </c>
      <c r="D139" s="20">
        <v>198990</v>
      </c>
      <c r="E139" s="20">
        <v>99495</v>
      </c>
      <c r="F139" s="20">
        <v>87556</v>
      </c>
      <c r="G139" s="20">
        <v>11939</v>
      </c>
      <c r="H139" s="46">
        <v>3</v>
      </c>
      <c r="I139" s="46">
        <v>2</v>
      </c>
      <c r="J139" s="46">
        <v>1</v>
      </c>
      <c r="K139" s="46">
        <v>3</v>
      </c>
      <c r="L139" s="46">
        <v>3</v>
      </c>
      <c r="M139" s="46">
        <v>2</v>
      </c>
      <c r="N139" s="46">
        <v>3</v>
      </c>
      <c r="O139" s="46">
        <v>3</v>
      </c>
      <c r="P139" s="46">
        <v>3</v>
      </c>
      <c r="Q139" s="46">
        <v>2</v>
      </c>
      <c r="R139" s="46">
        <v>1</v>
      </c>
      <c r="S139" s="48"/>
      <c r="T139" s="46">
        <v>3</v>
      </c>
      <c r="U139" s="46">
        <v>3</v>
      </c>
      <c r="V139" s="46">
        <v>3</v>
      </c>
      <c r="W139" s="46">
        <v>3</v>
      </c>
      <c r="X139" s="46">
        <v>3</v>
      </c>
      <c r="Y139" s="46">
        <v>3</v>
      </c>
      <c r="Z139" s="50">
        <f t="shared" ref="Z139" si="81">SUM(H139:Y140)/17</f>
        <v>2.5882352941176472</v>
      </c>
      <c r="AA139" s="37">
        <v>1</v>
      </c>
      <c r="AB139" s="37">
        <v>1</v>
      </c>
      <c r="AC139" s="37">
        <v>0</v>
      </c>
      <c r="AD139" s="39">
        <f>SUM(Z139:AC140)</f>
        <v>4.5882352941176467</v>
      </c>
    </row>
    <row r="140" spans="1:30" ht="24.75" customHeight="1" thickBot="1">
      <c r="A140" s="42"/>
      <c r="B140" s="3" t="s">
        <v>29</v>
      </c>
      <c r="C140" s="16"/>
      <c r="D140" s="17"/>
      <c r="E140" s="9">
        <f>E139/D139</f>
        <v>0.5</v>
      </c>
      <c r="F140" s="9">
        <f>F139/D139</f>
        <v>0.44000201015126389</v>
      </c>
      <c r="G140" s="9">
        <f>G139/D139</f>
        <v>5.9997989848736118E-2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9"/>
      <c r="T140" s="47"/>
      <c r="U140" s="47"/>
      <c r="V140" s="47"/>
      <c r="W140" s="47"/>
      <c r="X140" s="47"/>
      <c r="Y140" s="47"/>
      <c r="Z140" s="51"/>
      <c r="AA140" s="38"/>
      <c r="AB140" s="38"/>
      <c r="AC140" s="38"/>
      <c r="AD140" s="40"/>
    </row>
    <row r="141" spans="1:30" ht="38.25" customHeight="1">
      <c r="A141" s="41">
        <v>69</v>
      </c>
      <c r="B141" s="1" t="s">
        <v>197</v>
      </c>
      <c r="C141" s="15" t="s">
        <v>199</v>
      </c>
      <c r="D141" s="20">
        <v>163164</v>
      </c>
      <c r="E141" s="20">
        <v>78655</v>
      </c>
      <c r="F141" s="20">
        <v>74499</v>
      </c>
      <c r="G141" s="20">
        <v>10000</v>
      </c>
      <c r="H141" s="46">
        <v>3</v>
      </c>
      <c r="I141" s="46">
        <v>2</v>
      </c>
      <c r="J141" s="46">
        <v>3</v>
      </c>
      <c r="K141" s="46">
        <v>3</v>
      </c>
      <c r="L141" s="46">
        <v>3</v>
      </c>
      <c r="M141" s="46">
        <v>2</v>
      </c>
      <c r="N141" s="46">
        <v>3</v>
      </c>
      <c r="O141" s="46">
        <v>2</v>
      </c>
      <c r="P141" s="46">
        <v>3</v>
      </c>
      <c r="Q141" s="46">
        <v>2</v>
      </c>
      <c r="R141" s="46">
        <v>1</v>
      </c>
      <c r="S141" s="48"/>
      <c r="T141" s="46">
        <v>3</v>
      </c>
      <c r="U141" s="46">
        <v>2</v>
      </c>
      <c r="V141" s="46">
        <v>3</v>
      </c>
      <c r="W141" s="46">
        <v>3</v>
      </c>
      <c r="X141" s="46">
        <v>3</v>
      </c>
      <c r="Y141" s="46">
        <v>3</v>
      </c>
      <c r="Z141" s="50">
        <f t="shared" ref="Z141" si="82">SUM(H141:Y142)/17</f>
        <v>2.5882352941176472</v>
      </c>
      <c r="AA141" s="37">
        <v>1</v>
      </c>
      <c r="AB141" s="37">
        <v>1</v>
      </c>
      <c r="AC141" s="37">
        <v>0</v>
      </c>
      <c r="AD141" s="39">
        <f>SUM(Z141:AC142)</f>
        <v>4.5882352941176467</v>
      </c>
    </row>
    <row r="142" spans="1:30" ht="34.5" customHeight="1" thickBot="1">
      <c r="A142" s="42"/>
      <c r="B142" s="3" t="s">
        <v>198</v>
      </c>
      <c r="C142" s="16"/>
      <c r="D142" s="17"/>
      <c r="E142" s="9">
        <f>E141/D141</f>
        <v>0.48206099384668188</v>
      </c>
      <c r="F142" s="9">
        <f>F141/D141</f>
        <v>0.45658968890196366</v>
      </c>
      <c r="G142" s="9">
        <f>G141/D141</f>
        <v>6.1288029222132334E-2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9"/>
      <c r="T142" s="47"/>
      <c r="U142" s="47"/>
      <c r="V142" s="47"/>
      <c r="W142" s="47"/>
      <c r="X142" s="47"/>
      <c r="Y142" s="47"/>
      <c r="Z142" s="51"/>
      <c r="AA142" s="38"/>
      <c r="AB142" s="38"/>
      <c r="AC142" s="38"/>
      <c r="AD142" s="40"/>
    </row>
    <row r="143" spans="1:30" ht="38.25" customHeight="1">
      <c r="A143" s="41">
        <v>70</v>
      </c>
      <c r="B143" s="1" t="s">
        <v>145</v>
      </c>
      <c r="C143" s="15" t="s">
        <v>147</v>
      </c>
      <c r="D143" s="20">
        <v>292651</v>
      </c>
      <c r="E143" s="20">
        <v>146325</v>
      </c>
      <c r="F143" s="20">
        <v>128766</v>
      </c>
      <c r="G143" s="20">
        <v>17560</v>
      </c>
      <c r="H143" s="46">
        <v>3</v>
      </c>
      <c r="I143" s="46">
        <v>2</v>
      </c>
      <c r="J143" s="46">
        <v>1</v>
      </c>
      <c r="K143" s="46">
        <v>3</v>
      </c>
      <c r="L143" s="46">
        <v>3</v>
      </c>
      <c r="M143" s="46">
        <v>3</v>
      </c>
      <c r="N143" s="46">
        <v>3</v>
      </c>
      <c r="O143" s="46">
        <v>1</v>
      </c>
      <c r="P143" s="46">
        <v>3</v>
      </c>
      <c r="Q143" s="46">
        <v>3</v>
      </c>
      <c r="R143" s="46">
        <v>2</v>
      </c>
      <c r="S143" s="48"/>
      <c r="T143" s="46">
        <v>3</v>
      </c>
      <c r="U143" s="46">
        <v>2</v>
      </c>
      <c r="V143" s="46">
        <v>3</v>
      </c>
      <c r="W143" s="46">
        <v>3</v>
      </c>
      <c r="X143" s="46">
        <v>2</v>
      </c>
      <c r="Y143" s="46">
        <v>3</v>
      </c>
      <c r="Z143" s="50">
        <f t="shared" ref="Z143" si="83">SUM(H143:Y144)/17</f>
        <v>2.5294117647058822</v>
      </c>
      <c r="AA143" s="37">
        <v>1</v>
      </c>
      <c r="AB143" s="37">
        <v>1</v>
      </c>
      <c r="AC143" s="37">
        <v>0</v>
      </c>
      <c r="AD143" s="39">
        <f>SUM(Z143:AC144)</f>
        <v>4.5294117647058822</v>
      </c>
    </row>
    <row r="144" spans="1:30" ht="33" customHeight="1" thickBot="1">
      <c r="A144" s="42"/>
      <c r="B144" s="3" t="s">
        <v>146</v>
      </c>
      <c r="C144" s="16"/>
      <c r="D144" s="17"/>
      <c r="E144" s="9">
        <f>E143/D143</f>
        <v>0.49999829148029562</v>
      </c>
      <c r="F144" s="9">
        <f>F143/D143</f>
        <v>0.43999849650266015</v>
      </c>
      <c r="G144" s="9">
        <f>G143/D143</f>
        <v>6.0003212017044193E-2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9"/>
      <c r="T144" s="47"/>
      <c r="U144" s="47"/>
      <c r="V144" s="47"/>
      <c r="W144" s="47"/>
      <c r="X144" s="47"/>
      <c r="Y144" s="47"/>
      <c r="Z144" s="51"/>
      <c r="AA144" s="38"/>
      <c r="AB144" s="38"/>
      <c r="AC144" s="38"/>
      <c r="AD144" s="40"/>
    </row>
    <row r="145" spans="1:30" ht="71.25" customHeight="1">
      <c r="A145" s="41">
        <v>71</v>
      </c>
      <c r="B145" s="1" t="s">
        <v>188</v>
      </c>
      <c r="C145" s="15" t="s">
        <v>190</v>
      </c>
      <c r="D145" s="20">
        <v>200000</v>
      </c>
      <c r="E145" s="20">
        <v>100000</v>
      </c>
      <c r="F145" s="20">
        <v>88000</v>
      </c>
      <c r="G145" s="20">
        <v>12000</v>
      </c>
      <c r="H145" s="46">
        <v>3</v>
      </c>
      <c r="I145" s="46">
        <v>2</v>
      </c>
      <c r="J145" s="46">
        <v>1</v>
      </c>
      <c r="K145" s="46">
        <v>3</v>
      </c>
      <c r="L145" s="46">
        <v>3</v>
      </c>
      <c r="M145" s="46">
        <v>3</v>
      </c>
      <c r="N145" s="46">
        <v>3</v>
      </c>
      <c r="O145" s="46">
        <v>1</v>
      </c>
      <c r="P145" s="46">
        <v>3</v>
      </c>
      <c r="Q145" s="46">
        <v>2</v>
      </c>
      <c r="R145" s="46">
        <v>1</v>
      </c>
      <c r="S145" s="48"/>
      <c r="T145" s="46">
        <v>3</v>
      </c>
      <c r="U145" s="46">
        <v>3</v>
      </c>
      <c r="V145" s="46">
        <v>3</v>
      </c>
      <c r="W145" s="46">
        <v>3</v>
      </c>
      <c r="X145" s="46">
        <v>3</v>
      </c>
      <c r="Y145" s="46">
        <v>3</v>
      </c>
      <c r="Z145" s="50">
        <f t="shared" ref="Z145" si="84">SUM(H145:Y146)/17</f>
        <v>2.5294117647058822</v>
      </c>
      <c r="AA145" s="37">
        <v>1</v>
      </c>
      <c r="AB145" s="37">
        <v>1</v>
      </c>
      <c r="AC145" s="37">
        <v>0</v>
      </c>
      <c r="AD145" s="39">
        <f>SUM(Z145:AC146)</f>
        <v>4.5294117647058822</v>
      </c>
    </row>
    <row r="146" spans="1:30" ht="24.75" customHeight="1" thickBot="1">
      <c r="A146" s="42"/>
      <c r="B146" s="3" t="s">
        <v>189</v>
      </c>
      <c r="C146" s="16"/>
      <c r="D146" s="17"/>
      <c r="E146" s="9">
        <f>E145/D145</f>
        <v>0.5</v>
      </c>
      <c r="F146" s="9">
        <f>F145/D145</f>
        <v>0.44</v>
      </c>
      <c r="G146" s="9">
        <f>G145/D145</f>
        <v>0.06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9"/>
      <c r="T146" s="47"/>
      <c r="U146" s="47"/>
      <c r="V146" s="47"/>
      <c r="W146" s="47"/>
      <c r="X146" s="47"/>
      <c r="Y146" s="47"/>
      <c r="Z146" s="51"/>
      <c r="AA146" s="38"/>
      <c r="AB146" s="38"/>
      <c r="AC146" s="38"/>
      <c r="AD146" s="40"/>
    </row>
    <row r="147" spans="1:30" ht="67.5" customHeight="1">
      <c r="A147" s="41">
        <v>72</v>
      </c>
      <c r="B147" s="1" t="s">
        <v>194</v>
      </c>
      <c r="C147" s="15" t="s">
        <v>195</v>
      </c>
      <c r="D147" s="20">
        <v>189228</v>
      </c>
      <c r="E147" s="20">
        <v>94614</v>
      </c>
      <c r="F147" s="20">
        <v>83260</v>
      </c>
      <c r="G147" s="20">
        <v>11354</v>
      </c>
      <c r="H147" s="46">
        <v>3</v>
      </c>
      <c r="I147" s="46">
        <v>2</v>
      </c>
      <c r="J147" s="46">
        <v>1</v>
      </c>
      <c r="K147" s="46">
        <v>3</v>
      </c>
      <c r="L147" s="46">
        <v>3</v>
      </c>
      <c r="M147" s="46">
        <v>2</v>
      </c>
      <c r="N147" s="46">
        <v>3</v>
      </c>
      <c r="O147" s="46">
        <v>1</v>
      </c>
      <c r="P147" s="46">
        <v>3</v>
      </c>
      <c r="Q147" s="46">
        <v>2</v>
      </c>
      <c r="R147" s="46">
        <v>2</v>
      </c>
      <c r="S147" s="48"/>
      <c r="T147" s="46">
        <v>3</v>
      </c>
      <c r="U147" s="46">
        <v>3</v>
      </c>
      <c r="V147" s="46">
        <v>3</v>
      </c>
      <c r="W147" s="46">
        <v>3</v>
      </c>
      <c r="X147" s="46">
        <v>3</v>
      </c>
      <c r="Y147" s="46">
        <v>3</v>
      </c>
      <c r="Z147" s="50">
        <f t="shared" ref="Z147" si="85">SUM(H147:Y148)/17</f>
        <v>2.5294117647058822</v>
      </c>
      <c r="AA147" s="37">
        <v>1</v>
      </c>
      <c r="AB147" s="37">
        <v>1</v>
      </c>
      <c r="AC147" s="37">
        <v>0</v>
      </c>
      <c r="AD147" s="39">
        <f>SUM(Z147:AC148)</f>
        <v>4.5294117647058822</v>
      </c>
    </row>
    <row r="148" spans="1:30" ht="24.75" customHeight="1" thickBot="1">
      <c r="A148" s="42"/>
      <c r="B148" s="3" t="s">
        <v>29</v>
      </c>
      <c r="C148" s="16"/>
      <c r="D148" s="17"/>
      <c r="E148" s="9">
        <f>E147/D147</f>
        <v>0.5</v>
      </c>
      <c r="F148" s="9">
        <f>F147/D147</f>
        <v>0.43999830891834191</v>
      </c>
      <c r="G148" s="9">
        <f>G147/D147</f>
        <v>6.0001691081658107E-2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9"/>
      <c r="T148" s="47"/>
      <c r="U148" s="47"/>
      <c r="V148" s="47"/>
      <c r="W148" s="47"/>
      <c r="X148" s="47"/>
      <c r="Y148" s="47"/>
      <c r="Z148" s="51"/>
      <c r="AA148" s="38"/>
      <c r="AB148" s="38"/>
      <c r="AC148" s="38"/>
      <c r="AD148" s="40"/>
    </row>
    <row r="149" spans="1:30" ht="39" customHeight="1">
      <c r="A149" s="41">
        <v>73</v>
      </c>
      <c r="B149" s="1" t="s">
        <v>139</v>
      </c>
      <c r="C149" s="15" t="s">
        <v>209</v>
      </c>
      <c r="D149" s="20">
        <v>150000</v>
      </c>
      <c r="E149" s="20">
        <v>75000</v>
      </c>
      <c r="F149" s="20">
        <v>66000</v>
      </c>
      <c r="G149" s="20">
        <v>9000</v>
      </c>
      <c r="H149" s="46">
        <v>3</v>
      </c>
      <c r="I149" s="46">
        <v>2</v>
      </c>
      <c r="J149" s="46">
        <v>1</v>
      </c>
      <c r="K149" s="46">
        <v>3</v>
      </c>
      <c r="L149" s="46">
        <v>3</v>
      </c>
      <c r="M149" s="46">
        <v>2</v>
      </c>
      <c r="N149" s="46">
        <v>3</v>
      </c>
      <c r="O149" s="46">
        <v>1</v>
      </c>
      <c r="P149" s="46">
        <v>3</v>
      </c>
      <c r="Q149" s="46">
        <v>2</v>
      </c>
      <c r="R149" s="46">
        <v>2</v>
      </c>
      <c r="S149" s="48"/>
      <c r="T149" s="46">
        <v>3</v>
      </c>
      <c r="U149" s="46">
        <v>3</v>
      </c>
      <c r="V149" s="46">
        <v>3</v>
      </c>
      <c r="W149" s="46">
        <v>3</v>
      </c>
      <c r="X149" s="46">
        <v>3</v>
      </c>
      <c r="Y149" s="46">
        <v>3</v>
      </c>
      <c r="Z149" s="50">
        <f t="shared" ref="Z149" si="86">SUM(H149:Y150)/17</f>
        <v>2.5294117647058822</v>
      </c>
      <c r="AA149" s="37">
        <v>1</v>
      </c>
      <c r="AB149" s="37">
        <v>1</v>
      </c>
      <c r="AC149" s="37">
        <v>0</v>
      </c>
      <c r="AD149" s="39">
        <f>SUM(Z149:AC150)</f>
        <v>4.5294117647058822</v>
      </c>
    </row>
    <row r="150" spans="1:30" ht="34.5" customHeight="1" thickBot="1">
      <c r="A150" s="42"/>
      <c r="B150" s="3" t="s">
        <v>29</v>
      </c>
      <c r="C150" s="16"/>
      <c r="D150" s="17"/>
      <c r="E150" s="9">
        <f>E149/D149</f>
        <v>0.5</v>
      </c>
      <c r="F150" s="9">
        <f>F149/D149</f>
        <v>0.44</v>
      </c>
      <c r="G150" s="9">
        <f>G149/D149</f>
        <v>0.06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9"/>
      <c r="T150" s="47"/>
      <c r="U150" s="47"/>
      <c r="V150" s="47"/>
      <c r="W150" s="47"/>
      <c r="X150" s="47"/>
      <c r="Y150" s="47"/>
      <c r="Z150" s="51"/>
      <c r="AA150" s="38"/>
      <c r="AB150" s="38"/>
      <c r="AC150" s="38"/>
      <c r="AD150" s="40"/>
    </row>
    <row r="151" spans="1:30" ht="72" customHeight="1">
      <c r="A151" s="41">
        <v>74</v>
      </c>
      <c r="B151" s="1" t="s">
        <v>221</v>
      </c>
      <c r="C151" s="15" t="s">
        <v>222</v>
      </c>
      <c r="D151" s="20">
        <v>110836</v>
      </c>
      <c r="E151" s="20">
        <v>55418</v>
      </c>
      <c r="F151" s="20">
        <v>48767.8</v>
      </c>
      <c r="G151" s="20">
        <v>6650.2</v>
      </c>
      <c r="H151" s="46">
        <v>3</v>
      </c>
      <c r="I151" s="46">
        <v>3</v>
      </c>
      <c r="J151" s="46">
        <v>1</v>
      </c>
      <c r="K151" s="46">
        <v>3</v>
      </c>
      <c r="L151" s="46">
        <v>3</v>
      </c>
      <c r="M151" s="46">
        <v>2</v>
      </c>
      <c r="N151" s="46">
        <v>3</v>
      </c>
      <c r="O151" s="46">
        <v>1</v>
      </c>
      <c r="P151" s="46">
        <v>3</v>
      </c>
      <c r="Q151" s="46">
        <v>1</v>
      </c>
      <c r="R151" s="46">
        <v>3</v>
      </c>
      <c r="S151" s="48"/>
      <c r="T151" s="46">
        <v>3</v>
      </c>
      <c r="U151" s="46">
        <v>3</v>
      </c>
      <c r="V151" s="46">
        <v>3</v>
      </c>
      <c r="W151" s="46">
        <v>3</v>
      </c>
      <c r="X151" s="46">
        <v>2</v>
      </c>
      <c r="Y151" s="46">
        <v>3</v>
      </c>
      <c r="Z151" s="50">
        <f t="shared" ref="Z151" si="87">SUM(H151:Y152)/17</f>
        <v>2.5294117647058822</v>
      </c>
      <c r="AA151" s="37">
        <v>1</v>
      </c>
      <c r="AB151" s="37">
        <v>1</v>
      </c>
      <c r="AC151" s="37">
        <v>0</v>
      </c>
      <c r="AD151" s="39">
        <f>SUM(Z151:AC152)</f>
        <v>4.5294117647058822</v>
      </c>
    </row>
    <row r="152" spans="1:30" ht="26.25" customHeight="1" thickBot="1">
      <c r="A152" s="42"/>
      <c r="B152" s="3" t="s">
        <v>29</v>
      </c>
      <c r="C152" s="16"/>
      <c r="D152" s="17"/>
      <c r="E152" s="9">
        <f>E151/D151</f>
        <v>0.5</v>
      </c>
      <c r="F152" s="9">
        <f>F151/D151</f>
        <v>0.43999963910642753</v>
      </c>
      <c r="G152" s="9">
        <f>G151/D151</f>
        <v>6.0000360893572482E-2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9"/>
      <c r="T152" s="47"/>
      <c r="U152" s="47"/>
      <c r="V152" s="47"/>
      <c r="W152" s="47"/>
      <c r="X152" s="47"/>
      <c r="Y152" s="47"/>
      <c r="Z152" s="51"/>
      <c r="AA152" s="38"/>
      <c r="AB152" s="38"/>
      <c r="AC152" s="38"/>
      <c r="AD152" s="40"/>
    </row>
    <row r="153" spans="1:30" ht="55.5" customHeight="1">
      <c r="A153" s="41">
        <v>75</v>
      </c>
      <c r="B153" s="1" t="s">
        <v>188</v>
      </c>
      <c r="C153" s="15" t="s">
        <v>226</v>
      </c>
      <c r="D153" s="20">
        <v>100000</v>
      </c>
      <c r="E153" s="20">
        <v>50000</v>
      </c>
      <c r="F153" s="20">
        <v>44000</v>
      </c>
      <c r="G153" s="20">
        <v>6000</v>
      </c>
      <c r="H153" s="46">
        <v>3</v>
      </c>
      <c r="I153" s="46">
        <v>2</v>
      </c>
      <c r="J153" s="46">
        <v>1</v>
      </c>
      <c r="K153" s="46">
        <v>3</v>
      </c>
      <c r="L153" s="46">
        <v>3</v>
      </c>
      <c r="M153" s="46">
        <v>2</v>
      </c>
      <c r="N153" s="46">
        <v>3</v>
      </c>
      <c r="O153" s="46">
        <v>1</v>
      </c>
      <c r="P153" s="46">
        <v>3</v>
      </c>
      <c r="Q153" s="46">
        <v>2</v>
      </c>
      <c r="R153" s="46">
        <v>3</v>
      </c>
      <c r="S153" s="48"/>
      <c r="T153" s="46">
        <v>3</v>
      </c>
      <c r="U153" s="46">
        <v>3</v>
      </c>
      <c r="V153" s="46">
        <v>3</v>
      </c>
      <c r="W153" s="46">
        <v>3</v>
      </c>
      <c r="X153" s="46">
        <v>3</v>
      </c>
      <c r="Y153" s="46">
        <v>2</v>
      </c>
      <c r="Z153" s="50">
        <f t="shared" ref="Z153" si="88">SUM(H153:Y154)/17</f>
        <v>2.5294117647058822</v>
      </c>
      <c r="AA153" s="37">
        <v>1</v>
      </c>
      <c r="AB153" s="37">
        <v>1</v>
      </c>
      <c r="AC153" s="37">
        <v>0</v>
      </c>
      <c r="AD153" s="39">
        <f>SUM(Z153:AC154)</f>
        <v>4.5294117647058822</v>
      </c>
    </row>
    <row r="154" spans="1:30" ht="26.25" customHeight="1" thickBot="1">
      <c r="A154" s="42"/>
      <c r="B154" s="3" t="s">
        <v>189</v>
      </c>
      <c r="C154" s="16"/>
      <c r="D154" s="17"/>
      <c r="E154" s="9">
        <f>E153/D153</f>
        <v>0.5</v>
      </c>
      <c r="F154" s="9">
        <f>F153/D153</f>
        <v>0.44</v>
      </c>
      <c r="G154" s="9">
        <f>G153/D153</f>
        <v>0.06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9"/>
      <c r="T154" s="47"/>
      <c r="U154" s="47"/>
      <c r="V154" s="47"/>
      <c r="W154" s="47"/>
      <c r="X154" s="47"/>
      <c r="Y154" s="47"/>
      <c r="Z154" s="51"/>
      <c r="AA154" s="38"/>
      <c r="AB154" s="38"/>
      <c r="AC154" s="38"/>
      <c r="AD154" s="40"/>
    </row>
    <row r="155" spans="1:30" ht="51" customHeight="1">
      <c r="A155" s="41">
        <v>76</v>
      </c>
      <c r="B155" s="1" t="s">
        <v>228</v>
      </c>
      <c r="C155" s="15" t="s">
        <v>229</v>
      </c>
      <c r="D155" s="20">
        <v>91900</v>
      </c>
      <c r="E155" s="20">
        <v>45950</v>
      </c>
      <c r="F155" s="20">
        <v>44436</v>
      </c>
      <c r="G155" s="20">
        <v>5514</v>
      </c>
      <c r="H155" s="46">
        <v>3</v>
      </c>
      <c r="I155" s="46">
        <v>3</v>
      </c>
      <c r="J155" s="46">
        <v>1</v>
      </c>
      <c r="K155" s="46">
        <v>3</v>
      </c>
      <c r="L155" s="46">
        <v>3</v>
      </c>
      <c r="M155" s="46">
        <v>2</v>
      </c>
      <c r="N155" s="46">
        <v>3</v>
      </c>
      <c r="O155" s="46">
        <v>1</v>
      </c>
      <c r="P155" s="46">
        <v>3</v>
      </c>
      <c r="Q155" s="46">
        <v>2</v>
      </c>
      <c r="R155" s="46">
        <v>2</v>
      </c>
      <c r="S155" s="48"/>
      <c r="T155" s="46">
        <v>3</v>
      </c>
      <c r="U155" s="46">
        <v>3</v>
      </c>
      <c r="V155" s="46">
        <v>3</v>
      </c>
      <c r="W155" s="46">
        <v>3</v>
      </c>
      <c r="X155" s="46">
        <v>2</v>
      </c>
      <c r="Y155" s="46">
        <v>3</v>
      </c>
      <c r="Z155" s="50">
        <f t="shared" ref="Z155" si="89">SUM(H155:Y156)/17</f>
        <v>2.5294117647058822</v>
      </c>
      <c r="AA155" s="37">
        <v>1</v>
      </c>
      <c r="AB155" s="37">
        <v>1</v>
      </c>
      <c r="AC155" s="37">
        <v>0</v>
      </c>
      <c r="AD155" s="39">
        <f>SUM(Z155:AC156)</f>
        <v>4.5294117647058822</v>
      </c>
    </row>
    <row r="156" spans="1:30" ht="26.25" customHeight="1" thickBot="1">
      <c r="A156" s="42"/>
      <c r="B156" s="3" t="s">
        <v>29</v>
      </c>
      <c r="C156" s="16"/>
      <c r="D156" s="17"/>
      <c r="E156" s="9">
        <f>E155/D155</f>
        <v>0.5</v>
      </c>
      <c r="F156" s="9">
        <f>F155/D155</f>
        <v>0.48352557127312296</v>
      </c>
      <c r="G156" s="9">
        <f>G155/D155</f>
        <v>0.06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9"/>
      <c r="T156" s="47"/>
      <c r="U156" s="47"/>
      <c r="V156" s="47"/>
      <c r="W156" s="47"/>
      <c r="X156" s="47"/>
      <c r="Y156" s="47"/>
      <c r="Z156" s="51"/>
      <c r="AA156" s="38"/>
      <c r="AB156" s="38"/>
      <c r="AC156" s="38"/>
      <c r="AD156" s="40"/>
    </row>
    <row r="157" spans="1:30" ht="50.25" customHeight="1">
      <c r="A157" s="41">
        <v>77</v>
      </c>
      <c r="B157" s="1" t="s">
        <v>132</v>
      </c>
      <c r="C157" s="15" t="s">
        <v>134</v>
      </c>
      <c r="D157" s="20">
        <v>200000</v>
      </c>
      <c r="E157" s="20">
        <v>100000</v>
      </c>
      <c r="F157" s="20">
        <v>80000</v>
      </c>
      <c r="G157" s="20">
        <v>20000</v>
      </c>
      <c r="H157" s="46">
        <v>3</v>
      </c>
      <c r="I157" s="46">
        <v>3</v>
      </c>
      <c r="J157" s="46">
        <v>1</v>
      </c>
      <c r="K157" s="46">
        <v>3</v>
      </c>
      <c r="L157" s="46">
        <v>3</v>
      </c>
      <c r="M157" s="46">
        <v>2</v>
      </c>
      <c r="N157" s="46">
        <v>3</v>
      </c>
      <c r="O157" s="46">
        <v>2</v>
      </c>
      <c r="P157" s="46">
        <v>3</v>
      </c>
      <c r="Q157" s="46">
        <v>2</v>
      </c>
      <c r="R157" s="46">
        <v>1</v>
      </c>
      <c r="S157" s="48"/>
      <c r="T157" s="46">
        <v>3</v>
      </c>
      <c r="U157" s="46">
        <v>2</v>
      </c>
      <c r="V157" s="46">
        <v>3</v>
      </c>
      <c r="W157" s="46">
        <v>3</v>
      </c>
      <c r="X157" s="46">
        <v>2</v>
      </c>
      <c r="Y157" s="46">
        <v>3</v>
      </c>
      <c r="Z157" s="50">
        <f t="shared" ref="Z157" si="90">SUM(H157:Y158)/17</f>
        <v>2.4705882352941178</v>
      </c>
      <c r="AA157" s="37">
        <v>1</v>
      </c>
      <c r="AB157" s="37">
        <v>1</v>
      </c>
      <c r="AC157" s="37">
        <v>0</v>
      </c>
      <c r="AD157" s="39">
        <f t="shared" si="41"/>
        <v>4.4705882352941178</v>
      </c>
    </row>
    <row r="158" spans="1:30" ht="48.75" customHeight="1" thickBot="1">
      <c r="A158" s="42"/>
      <c r="B158" s="3" t="s">
        <v>133</v>
      </c>
      <c r="C158" s="16"/>
      <c r="D158" s="17"/>
      <c r="E158" s="9">
        <f>E157/D157</f>
        <v>0.5</v>
      </c>
      <c r="F158" s="9">
        <f>F157/D157</f>
        <v>0.4</v>
      </c>
      <c r="G158" s="9">
        <f>G157/D157</f>
        <v>0.1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9"/>
      <c r="T158" s="47"/>
      <c r="U158" s="47"/>
      <c r="V158" s="47"/>
      <c r="W158" s="47"/>
      <c r="X158" s="47"/>
      <c r="Y158" s="47"/>
      <c r="Z158" s="51"/>
      <c r="AA158" s="38"/>
      <c r="AB158" s="38"/>
      <c r="AC158" s="38"/>
      <c r="AD158" s="40"/>
    </row>
    <row r="159" spans="1:30" ht="80.25" customHeight="1">
      <c r="A159" s="41">
        <v>78</v>
      </c>
      <c r="B159" s="1" t="s">
        <v>139</v>
      </c>
      <c r="C159" s="15" t="s">
        <v>141</v>
      </c>
      <c r="D159" s="20">
        <v>300000</v>
      </c>
      <c r="E159" s="20">
        <v>150000</v>
      </c>
      <c r="F159" s="20">
        <v>132000</v>
      </c>
      <c r="G159" s="20">
        <v>18000</v>
      </c>
      <c r="H159" s="46">
        <v>3</v>
      </c>
      <c r="I159" s="46">
        <v>3</v>
      </c>
      <c r="J159" s="46">
        <v>1</v>
      </c>
      <c r="K159" s="46">
        <v>3</v>
      </c>
      <c r="L159" s="46">
        <v>3</v>
      </c>
      <c r="M159" s="46">
        <v>2</v>
      </c>
      <c r="N159" s="46">
        <v>3</v>
      </c>
      <c r="O159" s="46">
        <v>1</v>
      </c>
      <c r="P159" s="46">
        <v>3</v>
      </c>
      <c r="Q159" s="46">
        <v>2</v>
      </c>
      <c r="R159" s="46">
        <v>1</v>
      </c>
      <c r="S159" s="48"/>
      <c r="T159" s="46">
        <v>3</v>
      </c>
      <c r="U159" s="46">
        <v>2</v>
      </c>
      <c r="V159" s="46">
        <v>3</v>
      </c>
      <c r="W159" s="46">
        <v>3</v>
      </c>
      <c r="X159" s="46">
        <v>3</v>
      </c>
      <c r="Y159" s="46">
        <v>3</v>
      </c>
      <c r="Z159" s="50">
        <f t="shared" ref="Z159" si="91">SUM(H159:Y160)/17</f>
        <v>2.4705882352941178</v>
      </c>
      <c r="AA159" s="37">
        <v>1</v>
      </c>
      <c r="AB159" s="37">
        <v>1</v>
      </c>
      <c r="AC159" s="37">
        <v>0</v>
      </c>
      <c r="AD159" s="39">
        <f t="shared" si="41"/>
        <v>4.4705882352941178</v>
      </c>
    </row>
    <row r="160" spans="1:30" ht="24.75" customHeight="1" thickBot="1">
      <c r="A160" s="42"/>
      <c r="B160" s="3" t="s">
        <v>140</v>
      </c>
      <c r="C160" s="16"/>
      <c r="D160" s="17"/>
      <c r="E160" s="9">
        <f>E159/D159</f>
        <v>0.5</v>
      </c>
      <c r="F160" s="9">
        <f>F159/D159</f>
        <v>0.44</v>
      </c>
      <c r="G160" s="9">
        <f>G159/D159</f>
        <v>0.06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9"/>
      <c r="T160" s="47"/>
      <c r="U160" s="47"/>
      <c r="V160" s="47"/>
      <c r="W160" s="47"/>
      <c r="X160" s="47"/>
      <c r="Y160" s="47"/>
      <c r="Z160" s="51"/>
      <c r="AA160" s="38"/>
      <c r="AB160" s="38"/>
      <c r="AC160" s="38"/>
      <c r="AD160" s="40"/>
    </row>
    <row r="161" spans="1:30" ht="69.75" customHeight="1">
      <c r="A161" s="41">
        <v>79</v>
      </c>
      <c r="B161" s="1" t="s">
        <v>213</v>
      </c>
      <c r="C161" s="15" t="s">
        <v>215</v>
      </c>
      <c r="D161" s="20">
        <v>145839</v>
      </c>
      <c r="E161" s="20">
        <v>72919</v>
      </c>
      <c r="F161" s="20">
        <v>64170</v>
      </c>
      <c r="G161" s="20">
        <v>8750</v>
      </c>
      <c r="H161" s="46">
        <v>3</v>
      </c>
      <c r="I161" s="46">
        <v>3</v>
      </c>
      <c r="J161" s="46">
        <v>1</v>
      </c>
      <c r="K161" s="46">
        <v>3</v>
      </c>
      <c r="L161" s="46">
        <v>3</v>
      </c>
      <c r="M161" s="46">
        <v>2</v>
      </c>
      <c r="N161" s="46">
        <v>3</v>
      </c>
      <c r="O161" s="46">
        <v>1</v>
      </c>
      <c r="P161" s="46">
        <v>3</v>
      </c>
      <c r="Q161" s="46">
        <v>2</v>
      </c>
      <c r="R161" s="46">
        <v>1</v>
      </c>
      <c r="S161" s="48"/>
      <c r="T161" s="46">
        <v>3</v>
      </c>
      <c r="U161" s="46">
        <v>2</v>
      </c>
      <c r="V161" s="46">
        <v>3</v>
      </c>
      <c r="W161" s="46">
        <v>3</v>
      </c>
      <c r="X161" s="46">
        <v>3</v>
      </c>
      <c r="Y161" s="46">
        <v>3</v>
      </c>
      <c r="Z161" s="50">
        <f t="shared" ref="Z161" si="92">SUM(H161:Y162)/17</f>
        <v>2.4705882352941178</v>
      </c>
      <c r="AA161" s="37">
        <v>1</v>
      </c>
      <c r="AB161" s="37">
        <v>1</v>
      </c>
      <c r="AC161" s="37">
        <v>0</v>
      </c>
      <c r="AD161" s="39">
        <f>SUM(Z161:AC162)</f>
        <v>4.4705882352941178</v>
      </c>
    </row>
    <row r="162" spans="1:30" ht="34.5" customHeight="1" thickBot="1">
      <c r="A162" s="42"/>
      <c r="B162" s="3" t="s">
        <v>214</v>
      </c>
      <c r="C162" s="16"/>
      <c r="D162" s="17"/>
      <c r="E162" s="9">
        <f>E161/D161</f>
        <v>0.49999657156179073</v>
      </c>
      <c r="F162" s="9">
        <f>F161/D161</f>
        <v>0.44000575977619155</v>
      </c>
      <c r="G162" s="9">
        <f>G161/D161</f>
        <v>5.9997668662017702E-2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9"/>
      <c r="T162" s="47"/>
      <c r="U162" s="47"/>
      <c r="V162" s="47"/>
      <c r="W162" s="47"/>
      <c r="X162" s="47"/>
      <c r="Y162" s="47"/>
      <c r="Z162" s="51"/>
      <c r="AA162" s="38"/>
      <c r="AB162" s="38"/>
      <c r="AC162" s="38"/>
      <c r="AD162" s="40"/>
    </row>
    <row r="163" spans="1:30" ht="66.75" customHeight="1">
      <c r="A163" s="41">
        <v>80</v>
      </c>
      <c r="B163" s="1" t="s">
        <v>139</v>
      </c>
      <c r="C163" s="15" t="s">
        <v>175</v>
      </c>
      <c r="D163" s="20">
        <v>234500</v>
      </c>
      <c r="E163" s="20">
        <v>117250</v>
      </c>
      <c r="F163" s="20">
        <v>103180</v>
      </c>
      <c r="G163" s="20">
        <v>14070</v>
      </c>
      <c r="H163" s="46">
        <v>3</v>
      </c>
      <c r="I163" s="46">
        <v>2</v>
      </c>
      <c r="J163" s="46">
        <v>1</v>
      </c>
      <c r="K163" s="46">
        <v>3</v>
      </c>
      <c r="L163" s="46">
        <v>3</v>
      </c>
      <c r="M163" s="46">
        <v>2</v>
      </c>
      <c r="N163" s="46">
        <v>3</v>
      </c>
      <c r="O163" s="46">
        <v>1</v>
      </c>
      <c r="P163" s="46">
        <v>3</v>
      </c>
      <c r="Q163" s="46">
        <v>2</v>
      </c>
      <c r="R163" s="46">
        <v>1</v>
      </c>
      <c r="S163" s="48"/>
      <c r="T163" s="46">
        <v>3</v>
      </c>
      <c r="U163" s="46">
        <v>2</v>
      </c>
      <c r="V163" s="46">
        <v>3</v>
      </c>
      <c r="W163" s="46">
        <v>3</v>
      </c>
      <c r="X163" s="46">
        <v>3</v>
      </c>
      <c r="Y163" s="46">
        <v>3</v>
      </c>
      <c r="Z163" s="50">
        <f t="shared" ref="Z163" si="93">SUM(H163:Y164)/17</f>
        <v>2.4117647058823528</v>
      </c>
      <c r="AA163" s="37">
        <v>1</v>
      </c>
      <c r="AB163" s="37">
        <v>1</v>
      </c>
      <c r="AC163" s="37">
        <v>0</v>
      </c>
      <c r="AD163" s="39">
        <f>SUM(Z163:AC164)</f>
        <v>4.4117647058823533</v>
      </c>
    </row>
    <row r="164" spans="1:30" ht="33" customHeight="1" thickBot="1">
      <c r="A164" s="42"/>
      <c r="B164" s="3" t="s">
        <v>140</v>
      </c>
      <c r="C164" s="16"/>
      <c r="D164" s="17"/>
      <c r="E164" s="9">
        <f>E163/D163</f>
        <v>0.5</v>
      </c>
      <c r="F164" s="9">
        <f>F163/D163</f>
        <v>0.44</v>
      </c>
      <c r="G164" s="9">
        <f>G163/D163</f>
        <v>0.06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9"/>
      <c r="T164" s="47"/>
      <c r="U164" s="47"/>
      <c r="V164" s="47"/>
      <c r="W164" s="47"/>
      <c r="X164" s="47"/>
      <c r="Y164" s="47"/>
      <c r="Z164" s="51"/>
      <c r="AA164" s="38"/>
      <c r="AB164" s="38"/>
      <c r="AC164" s="38"/>
      <c r="AD164" s="40"/>
    </row>
    <row r="165" spans="1:30" ht="63">
      <c r="A165" s="41">
        <v>81</v>
      </c>
      <c r="B165" s="1" t="s">
        <v>159</v>
      </c>
      <c r="C165" s="15" t="s">
        <v>285</v>
      </c>
      <c r="D165" s="20">
        <v>244500</v>
      </c>
      <c r="E165" s="20">
        <v>122250</v>
      </c>
      <c r="F165" s="20">
        <v>107580</v>
      </c>
      <c r="G165" s="20">
        <v>14670</v>
      </c>
      <c r="H165" s="46">
        <v>2</v>
      </c>
      <c r="I165" s="46">
        <v>2</v>
      </c>
      <c r="J165" s="46">
        <v>3</v>
      </c>
      <c r="K165" s="46">
        <v>2</v>
      </c>
      <c r="L165" s="46">
        <v>2</v>
      </c>
      <c r="M165" s="46">
        <v>3</v>
      </c>
      <c r="N165" s="46">
        <v>2</v>
      </c>
      <c r="O165" s="46">
        <v>3</v>
      </c>
      <c r="P165" s="46">
        <v>2</v>
      </c>
      <c r="Q165" s="46">
        <v>3</v>
      </c>
      <c r="R165" s="46">
        <v>3</v>
      </c>
      <c r="S165" s="48"/>
      <c r="T165" s="46">
        <v>2</v>
      </c>
      <c r="U165" s="46">
        <v>2</v>
      </c>
      <c r="V165" s="46">
        <v>2</v>
      </c>
      <c r="W165" s="46">
        <v>2</v>
      </c>
      <c r="X165" s="46">
        <v>2</v>
      </c>
      <c r="Y165" s="46">
        <v>2</v>
      </c>
      <c r="Z165" s="50">
        <f t="shared" ref="Z165" si="94">SUM(H165:Y166)/17</f>
        <v>2.2941176470588234</v>
      </c>
      <c r="AA165" s="37">
        <v>1</v>
      </c>
      <c r="AB165" s="37">
        <v>1</v>
      </c>
      <c r="AC165" s="37">
        <v>0</v>
      </c>
      <c r="AD165" s="39">
        <f>SUM(Z165:AC166)</f>
        <v>4.2941176470588234</v>
      </c>
    </row>
    <row r="166" spans="1:30" ht="45.75" thickBot="1">
      <c r="A166" s="42"/>
      <c r="B166" s="3" t="s">
        <v>284</v>
      </c>
      <c r="C166" s="16"/>
      <c r="D166" s="17"/>
      <c r="E166" s="9">
        <f>E165/D165</f>
        <v>0.5</v>
      </c>
      <c r="F166" s="9">
        <f>F165/D165</f>
        <v>0.44</v>
      </c>
      <c r="G166" s="9">
        <f>G165/D165</f>
        <v>0.06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9"/>
      <c r="T166" s="47"/>
      <c r="U166" s="47"/>
      <c r="V166" s="47"/>
      <c r="W166" s="47"/>
      <c r="X166" s="47"/>
      <c r="Y166" s="47"/>
      <c r="Z166" s="51"/>
      <c r="AA166" s="38"/>
      <c r="AB166" s="38"/>
      <c r="AC166" s="38"/>
      <c r="AD166" s="40"/>
    </row>
    <row r="167" spans="1:30" ht="49.5" customHeight="1">
      <c r="A167" s="41">
        <v>82</v>
      </c>
      <c r="B167" s="18" t="s">
        <v>295</v>
      </c>
      <c r="C167" s="15" t="s">
        <v>297</v>
      </c>
      <c r="D167" s="10">
        <v>246331</v>
      </c>
      <c r="E167" s="10">
        <v>123166</v>
      </c>
      <c r="F167" s="10" t="s">
        <v>419</v>
      </c>
      <c r="G167" s="10">
        <v>12317</v>
      </c>
      <c r="H167" s="46">
        <v>2</v>
      </c>
      <c r="I167" s="46">
        <v>2</v>
      </c>
      <c r="J167" s="46">
        <v>2</v>
      </c>
      <c r="K167" s="46">
        <v>2</v>
      </c>
      <c r="L167" s="46">
        <v>2</v>
      </c>
      <c r="M167" s="46">
        <v>2</v>
      </c>
      <c r="N167" s="46">
        <v>2</v>
      </c>
      <c r="O167" s="46">
        <v>3</v>
      </c>
      <c r="P167" s="46">
        <v>2</v>
      </c>
      <c r="Q167" s="46">
        <v>3</v>
      </c>
      <c r="R167" s="46">
        <v>3</v>
      </c>
      <c r="S167" s="48"/>
      <c r="T167" s="46">
        <v>2</v>
      </c>
      <c r="U167" s="46">
        <v>3</v>
      </c>
      <c r="V167" s="46">
        <v>2</v>
      </c>
      <c r="W167" s="46">
        <v>2</v>
      </c>
      <c r="X167" s="46">
        <v>3</v>
      </c>
      <c r="Y167" s="46">
        <v>2</v>
      </c>
      <c r="Z167" s="50">
        <f>SUM(H167:Y169)/17</f>
        <v>2.2941176470588234</v>
      </c>
      <c r="AA167" s="37">
        <v>1</v>
      </c>
      <c r="AB167" s="37">
        <v>0</v>
      </c>
      <c r="AC167" s="37">
        <v>1</v>
      </c>
      <c r="AD167" s="39">
        <f>SUM(Z167:AC169)</f>
        <v>4.2941176470588234</v>
      </c>
    </row>
    <row r="168" spans="1:30" ht="45">
      <c r="A168" s="65"/>
      <c r="B168" s="19"/>
      <c r="C168" s="5"/>
      <c r="D168" s="11"/>
      <c r="E168" s="11"/>
      <c r="F168" s="14" t="s">
        <v>420</v>
      </c>
      <c r="G168" s="11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5"/>
      <c r="T168" s="54"/>
      <c r="U168" s="54"/>
      <c r="V168" s="54"/>
      <c r="W168" s="54"/>
      <c r="X168" s="54"/>
      <c r="Y168" s="54"/>
      <c r="Z168" s="56"/>
      <c r="AA168" s="52"/>
      <c r="AB168" s="52"/>
      <c r="AC168" s="52"/>
      <c r="AD168" s="53"/>
    </row>
    <row r="169" spans="1:30" ht="33" customHeight="1" thickBot="1">
      <c r="A169" s="42"/>
      <c r="B169" s="2" t="s">
        <v>296</v>
      </c>
      <c r="C169" s="16"/>
      <c r="D169" s="12"/>
      <c r="E169" s="13">
        <f>E167/D167</f>
        <v>0.50000202978918606</v>
      </c>
      <c r="F169" s="13">
        <f>40%+5%</f>
        <v>0.45</v>
      </c>
      <c r="G169" s="13">
        <f>G167/D167</f>
        <v>5.0001826810267484E-2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9"/>
      <c r="T169" s="47"/>
      <c r="U169" s="47"/>
      <c r="V169" s="47"/>
      <c r="W169" s="47"/>
      <c r="X169" s="47"/>
      <c r="Y169" s="47"/>
      <c r="Z169" s="51"/>
      <c r="AA169" s="38"/>
      <c r="AB169" s="38"/>
      <c r="AC169" s="38"/>
      <c r="AD169" s="40"/>
    </row>
    <row r="170" spans="1:30" ht="37.5" customHeight="1">
      <c r="A170" s="41">
        <v>83</v>
      </c>
      <c r="B170" s="1" t="s">
        <v>163</v>
      </c>
      <c r="C170" s="15" t="s">
        <v>173</v>
      </c>
      <c r="D170" s="20">
        <v>296190</v>
      </c>
      <c r="E170" s="20">
        <v>148095</v>
      </c>
      <c r="F170" s="20">
        <v>133285</v>
      </c>
      <c r="G170" s="20">
        <v>14810</v>
      </c>
      <c r="H170" s="46">
        <v>2</v>
      </c>
      <c r="I170" s="46">
        <v>2</v>
      </c>
      <c r="J170" s="46">
        <v>3</v>
      </c>
      <c r="K170" s="46">
        <v>3</v>
      </c>
      <c r="L170" s="46">
        <v>2</v>
      </c>
      <c r="M170" s="46">
        <v>3</v>
      </c>
      <c r="N170" s="46">
        <v>2</v>
      </c>
      <c r="O170" s="46">
        <v>3</v>
      </c>
      <c r="P170" s="46">
        <v>2</v>
      </c>
      <c r="Q170" s="46">
        <v>3</v>
      </c>
      <c r="R170" s="46">
        <v>1</v>
      </c>
      <c r="S170" s="48"/>
      <c r="T170" s="46">
        <v>2</v>
      </c>
      <c r="U170" s="46">
        <v>2</v>
      </c>
      <c r="V170" s="46">
        <v>2</v>
      </c>
      <c r="W170" s="46">
        <v>2</v>
      </c>
      <c r="X170" s="46">
        <v>2</v>
      </c>
      <c r="Y170" s="46">
        <v>2</v>
      </c>
      <c r="Z170" s="50">
        <f t="shared" ref="Z170" si="95">SUM(H170:Y171)/17</f>
        <v>2.2352941176470589</v>
      </c>
      <c r="AA170" s="37">
        <v>1</v>
      </c>
      <c r="AB170" s="37">
        <v>0</v>
      </c>
      <c r="AC170" s="37">
        <v>1</v>
      </c>
      <c r="AD170" s="39">
        <f t="shared" ref="AD170:AD246" si="96">SUM(Z170:AC171)</f>
        <v>4.2352941176470589</v>
      </c>
    </row>
    <row r="171" spans="1:30" ht="33" customHeight="1" thickBot="1">
      <c r="A171" s="42"/>
      <c r="B171" s="3" t="s">
        <v>29</v>
      </c>
      <c r="C171" s="16"/>
      <c r="D171" s="17"/>
      <c r="E171" s="9">
        <f>E170/D170</f>
        <v>0.5</v>
      </c>
      <c r="F171" s="9">
        <f>F170/D170</f>
        <v>0.4499983118943921</v>
      </c>
      <c r="G171" s="9">
        <f>G170/D170</f>
        <v>5.0001688105607886E-2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9"/>
      <c r="T171" s="47"/>
      <c r="U171" s="47"/>
      <c r="V171" s="47"/>
      <c r="W171" s="47"/>
      <c r="X171" s="47"/>
      <c r="Y171" s="47"/>
      <c r="Z171" s="51"/>
      <c r="AA171" s="38"/>
      <c r="AB171" s="38"/>
      <c r="AC171" s="38"/>
      <c r="AD171" s="40"/>
    </row>
    <row r="172" spans="1:30" ht="69.75" customHeight="1">
      <c r="A172" s="41">
        <v>84</v>
      </c>
      <c r="B172" s="1" t="s">
        <v>291</v>
      </c>
      <c r="C172" s="15" t="s">
        <v>293</v>
      </c>
      <c r="D172" s="20">
        <v>59647</v>
      </c>
      <c r="E172" s="20">
        <v>29823.5</v>
      </c>
      <c r="F172" s="20">
        <v>17297.63</v>
      </c>
      <c r="G172" s="20">
        <v>12525.87</v>
      </c>
      <c r="H172" s="46">
        <v>1</v>
      </c>
      <c r="I172" s="46">
        <v>2</v>
      </c>
      <c r="J172" s="46">
        <v>1</v>
      </c>
      <c r="K172" s="46">
        <v>1</v>
      </c>
      <c r="L172" s="46">
        <v>1</v>
      </c>
      <c r="M172" s="46">
        <v>2</v>
      </c>
      <c r="N172" s="46">
        <v>1</v>
      </c>
      <c r="O172" s="46">
        <v>2</v>
      </c>
      <c r="P172" s="46">
        <v>1</v>
      </c>
      <c r="Q172" s="46">
        <v>1</v>
      </c>
      <c r="R172" s="46">
        <v>2</v>
      </c>
      <c r="S172" s="48"/>
      <c r="T172" s="46">
        <v>1</v>
      </c>
      <c r="U172" s="46">
        <v>1</v>
      </c>
      <c r="V172" s="46">
        <v>1</v>
      </c>
      <c r="W172" s="46">
        <v>1</v>
      </c>
      <c r="X172" s="46">
        <v>1</v>
      </c>
      <c r="Y172" s="46">
        <v>1</v>
      </c>
      <c r="Z172" s="50">
        <f t="shared" ref="Z172" si="97">SUM(H172:Y173)/17</f>
        <v>1.2352941176470589</v>
      </c>
      <c r="AA172" s="37">
        <v>0</v>
      </c>
      <c r="AB172" s="37">
        <v>3</v>
      </c>
      <c r="AC172" s="37">
        <v>0</v>
      </c>
      <c r="AD172" s="39">
        <f>SUM(Z172:AC173)</f>
        <v>4.2352941176470589</v>
      </c>
    </row>
    <row r="173" spans="1:30" ht="30.75" thickBot="1">
      <c r="A173" s="42"/>
      <c r="B173" s="3" t="s">
        <v>292</v>
      </c>
      <c r="C173" s="16"/>
      <c r="D173" s="17"/>
      <c r="E173" s="9">
        <f>E172/D172</f>
        <v>0.5</v>
      </c>
      <c r="F173" s="9">
        <f>F172/D172</f>
        <v>0.29000000000000004</v>
      </c>
      <c r="G173" s="9">
        <f>G172/D172</f>
        <v>0.21000000000000002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9"/>
      <c r="T173" s="47"/>
      <c r="U173" s="47"/>
      <c r="V173" s="47"/>
      <c r="W173" s="47"/>
      <c r="X173" s="47"/>
      <c r="Y173" s="47"/>
      <c r="Z173" s="51"/>
      <c r="AA173" s="38"/>
      <c r="AB173" s="38"/>
      <c r="AC173" s="38"/>
      <c r="AD173" s="40"/>
    </row>
    <row r="174" spans="1:30" ht="63">
      <c r="A174" s="41">
        <v>85</v>
      </c>
      <c r="B174" s="1" t="s">
        <v>136</v>
      </c>
      <c r="C174" s="15" t="s">
        <v>270</v>
      </c>
      <c r="D174" s="20">
        <v>270000</v>
      </c>
      <c r="E174" s="20">
        <v>135000</v>
      </c>
      <c r="F174" s="20">
        <v>118800</v>
      </c>
      <c r="G174" s="20">
        <v>16200</v>
      </c>
      <c r="H174" s="46">
        <v>2</v>
      </c>
      <c r="I174" s="46">
        <v>2</v>
      </c>
      <c r="J174" s="46">
        <v>1</v>
      </c>
      <c r="K174" s="46">
        <v>3</v>
      </c>
      <c r="L174" s="46">
        <v>2</v>
      </c>
      <c r="M174" s="46">
        <v>3</v>
      </c>
      <c r="N174" s="46">
        <v>2</v>
      </c>
      <c r="O174" s="46">
        <v>3</v>
      </c>
      <c r="P174" s="46">
        <v>2</v>
      </c>
      <c r="Q174" s="46">
        <v>3</v>
      </c>
      <c r="R174" s="46">
        <v>1</v>
      </c>
      <c r="S174" s="48"/>
      <c r="T174" s="46">
        <v>2</v>
      </c>
      <c r="U174" s="46">
        <v>3</v>
      </c>
      <c r="V174" s="46">
        <v>2</v>
      </c>
      <c r="W174" s="46">
        <v>2</v>
      </c>
      <c r="X174" s="46">
        <v>2</v>
      </c>
      <c r="Y174" s="46">
        <v>2</v>
      </c>
      <c r="Z174" s="50">
        <f t="shared" ref="Z174" si="98">SUM(H174:Y175)/17</f>
        <v>2.1764705882352939</v>
      </c>
      <c r="AA174" s="37">
        <v>1</v>
      </c>
      <c r="AB174" s="37">
        <v>1</v>
      </c>
      <c r="AC174" s="37">
        <v>0</v>
      </c>
      <c r="AD174" s="39">
        <f>SUM(Z174:AC175)</f>
        <v>4.1764705882352935</v>
      </c>
    </row>
    <row r="175" spans="1:30" ht="26.25" customHeight="1" thickBot="1">
      <c r="A175" s="42"/>
      <c r="B175" s="3" t="s">
        <v>29</v>
      </c>
      <c r="C175" s="16"/>
      <c r="D175" s="17"/>
      <c r="E175" s="9">
        <f>E174/D174</f>
        <v>0.5</v>
      </c>
      <c r="F175" s="9">
        <f>F174/D174</f>
        <v>0.44</v>
      </c>
      <c r="G175" s="9">
        <f>G174/D174</f>
        <v>0.06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9"/>
      <c r="T175" s="47"/>
      <c r="U175" s="47"/>
      <c r="V175" s="47"/>
      <c r="W175" s="47"/>
      <c r="X175" s="47"/>
      <c r="Y175" s="47"/>
      <c r="Z175" s="51"/>
      <c r="AA175" s="38"/>
      <c r="AB175" s="38"/>
      <c r="AC175" s="38"/>
      <c r="AD175" s="40"/>
    </row>
    <row r="176" spans="1:30" ht="82.5" customHeight="1">
      <c r="A176" s="41">
        <v>86</v>
      </c>
      <c r="B176" s="1" t="s">
        <v>287</v>
      </c>
      <c r="C176" s="15" t="s">
        <v>289</v>
      </c>
      <c r="D176" s="20">
        <v>252132</v>
      </c>
      <c r="E176" s="20">
        <v>126066</v>
      </c>
      <c r="F176" s="20">
        <v>113459</v>
      </c>
      <c r="G176" s="20">
        <v>12607</v>
      </c>
      <c r="H176" s="46">
        <v>2</v>
      </c>
      <c r="I176" s="46">
        <v>2</v>
      </c>
      <c r="J176" s="46">
        <v>3</v>
      </c>
      <c r="K176" s="46">
        <v>3</v>
      </c>
      <c r="L176" s="46">
        <v>2</v>
      </c>
      <c r="M176" s="46">
        <v>2</v>
      </c>
      <c r="N176" s="46">
        <v>2</v>
      </c>
      <c r="O176" s="46">
        <v>2</v>
      </c>
      <c r="P176" s="46">
        <v>2</v>
      </c>
      <c r="Q176" s="46">
        <v>2</v>
      </c>
      <c r="R176" s="46">
        <v>3</v>
      </c>
      <c r="S176" s="48"/>
      <c r="T176" s="46">
        <v>2</v>
      </c>
      <c r="U176" s="46">
        <v>2</v>
      </c>
      <c r="V176" s="46">
        <v>2</v>
      </c>
      <c r="W176" s="46">
        <v>2</v>
      </c>
      <c r="X176" s="46">
        <v>2</v>
      </c>
      <c r="Y176" s="46">
        <v>2</v>
      </c>
      <c r="Z176" s="50">
        <f t="shared" ref="Z176" si="99">SUM(H176:Y177)/17</f>
        <v>2.1764705882352939</v>
      </c>
      <c r="AA176" s="37">
        <v>1</v>
      </c>
      <c r="AB176" s="37">
        <v>0</v>
      </c>
      <c r="AC176" s="37">
        <v>1</v>
      </c>
      <c r="AD176" s="39">
        <f>SUM(Z176:AC177)</f>
        <v>4.1764705882352935</v>
      </c>
    </row>
    <row r="177" spans="1:30" ht="45.75" thickBot="1">
      <c r="A177" s="42"/>
      <c r="B177" s="3" t="s">
        <v>288</v>
      </c>
      <c r="C177" s="16"/>
      <c r="D177" s="17"/>
      <c r="E177" s="9">
        <f>E176/D176</f>
        <v>0.5</v>
      </c>
      <c r="F177" s="9">
        <f>F176/D176</f>
        <v>0.4499984135294211</v>
      </c>
      <c r="G177" s="9">
        <f>G176/D176</f>
        <v>5.0001586470578903E-2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9"/>
      <c r="T177" s="47"/>
      <c r="U177" s="47"/>
      <c r="V177" s="47"/>
      <c r="W177" s="47"/>
      <c r="X177" s="47"/>
      <c r="Y177" s="47"/>
      <c r="Z177" s="51"/>
      <c r="AA177" s="38"/>
      <c r="AB177" s="38"/>
      <c r="AC177" s="38"/>
      <c r="AD177" s="40"/>
    </row>
    <row r="178" spans="1:30" ht="78.75">
      <c r="A178" s="41">
        <v>87</v>
      </c>
      <c r="B178" s="1" t="s">
        <v>287</v>
      </c>
      <c r="C178" s="15" t="s">
        <v>324</v>
      </c>
      <c r="D178" s="20">
        <v>149714</v>
      </c>
      <c r="E178" s="20">
        <v>74857</v>
      </c>
      <c r="F178" s="20">
        <v>67371</v>
      </c>
      <c r="G178" s="20">
        <v>7486</v>
      </c>
      <c r="H178" s="46">
        <v>2</v>
      </c>
      <c r="I178" s="46">
        <v>2</v>
      </c>
      <c r="J178" s="46">
        <v>2</v>
      </c>
      <c r="K178" s="46">
        <v>3</v>
      </c>
      <c r="L178" s="46">
        <v>2</v>
      </c>
      <c r="M178" s="46">
        <v>2</v>
      </c>
      <c r="N178" s="46">
        <v>2</v>
      </c>
      <c r="O178" s="46">
        <v>3</v>
      </c>
      <c r="P178" s="46">
        <v>2</v>
      </c>
      <c r="Q178" s="46">
        <v>2</v>
      </c>
      <c r="R178" s="46">
        <v>2</v>
      </c>
      <c r="S178" s="48"/>
      <c r="T178" s="46">
        <v>2</v>
      </c>
      <c r="U178" s="46">
        <v>2</v>
      </c>
      <c r="V178" s="46">
        <v>2</v>
      </c>
      <c r="W178" s="46">
        <v>2</v>
      </c>
      <c r="X178" s="46">
        <v>3</v>
      </c>
      <c r="Y178" s="46">
        <v>2</v>
      </c>
      <c r="Z178" s="50">
        <f t="shared" ref="Z178" si="100">SUM(H178:Y179)/17</f>
        <v>2.1764705882352939</v>
      </c>
      <c r="AA178" s="37">
        <v>1</v>
      </c>
      <c r="AB178" s="37">
        <v>0</v>
      </c>
      <c r="AC178" s="37">
        <v>1</v>
      </c>
      <c r="AD178" s="39">
        <f>SUM(Z178:AC179)</f>
        <v>4.1764705882352935</v>
      </c>
    </row>
    <row r="179" spans="1:30" ht="45.75" thickBot="1">
      <c r="A179" s="42"/>
      <c r="B179" s="3" t="s">
        <v>288</v>
      </c>
      <c r="C179" s="16"/>
      <c r="D179" s="17"/>
      <c r="E179" s="9">
        <f>E178/D178</f>
        <v>0.5</v>
      </c>
      <c r="F179" s="9">
        <f>F178/D178</f>
        <v>0.44999799617938202</v>
      </c>
      <c r="G179" s="9">
        <f>G178/D178</f>
        <v>5.000200382061798E-2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9"/>
      <c r="T179" s="47"/>
      <c r="U179" s="47"/>
      <c r="V179" s="47"/>
      <c r="W179" s="47"/>
      <c r="X179" s="47"/>
      <c r="Y179" s="47"/>
      <c r="Z179" s="51"/>
      <c r="AA179" s="38"/>
      <c r="AB179" s="38"/>
      <c r="AC179" s="38"/>
      <c r="AD179" s="40"/>
    </row>
    <row r="180" spans="1:30" ht="94.5">
      <c r="A180" s="41">
        <v>88</v>
      </c>
      <c r="B180" s="1" t="s">
        <v>359</v>
      </c>
      <c r="C180" s="15" t="s">
        <v>360</v>
      </c>
      <c r="D180" s="20">
        <v>61051</v>
      </c>
      <c r="E180" s="20">
        <v>30526</v>
      </c>
      <c r="F180" s="20">
        <v>27473</v>
      </c>
      <c r="G180" s="20">
        <v>3052</v>
      </c>
      <c r="H180" s="46">
        <v>2</v>
      </c>
      <c r="I180" s="46">
        <v>2</v>
      </c>
      <c r="J180" s="46">
        <v>2</v>
      </c>
      <c r="K180" s="46">
        <v>3</v>
      </c>
      <c r="L180" s="46">
        <v>2</v>
      </c>
      <c r="M180" s="46">
        <v>2</v>
      </c>
      <c r="N180" s="46">
        <v>2</v>
      </c>
      <c r="O180" s="46">
        <v>3</v>
      </c>
      <c r="P180" s="46">
        <v>2</v>
      </c>
      <c r="Q180" s="46">
        <v>2</v>
      </c>
      <c r="R180" s="46">
        <v>2</v>
      </c>
      <c r="S180" s="48"/>
      <c r="T180" s="46">
        <v>2</v>
      </c>
      <c r="U180" s="46">
        <v>2</v>
      </c>
      <c r="V180" s="46">
        <v>2</v>
      </c>
      <c r="W180" s="46">
        <v>2</v>
      </c>
      <c r="X180" s="46">
        <v>3</v>
      </c>
      <c r="Y180" s="46">
        <v>2</v>
      </c>
      <c r="Z180" s="50">
        <f>SUM(H180:Y181)/17</f>
        <v>2.1764705882352939</v>
      </c>
      <c r="AA180" s="37">
        <v>1</v>
      </c>
      <c r="AB180" s="37">
        <v>0</v>
      </c>
      <c r="AC180" s="37">
        <v>1</v>
      </c>
      <c r="AD180" s="39">
        <f>SUM(Z180:AC181)</f>
        <v>4.1764705882352935</v>
      </c>
    </row>
    <row r="181" spans="1:30" ht="45.75" thickBot="1">
      <c r="A181" s="42"/>
      <c r="B181" s="3" t="s">
        <v>288</v>
      </c>
      <c r="C181" s="16"/>
      <c r="D181" s="17"/>
      <c r="E181" s="9">
        <f>E180/D180</f>
        <v>0.50000818987403972</v>
      </c>
      <c r="F181" s="9">
        <f>F180/D180</f>
        <v>0.45000081898740396</v>
      </c>
      <c r="G181" s="9">
        <f>G180/D180</f>
        <v>4.999099113855629E-2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9"/>
      <c r="T181" s="47"/>
      <c r="U181" s="47"/>
      <c r="V181" s="47"/>
      <c r="W181" s="47"/>
      <c r="X181" s="47"/>
      <c r="Y181" s="47"/>
      <c r="Z181" s="51"/>
      <c r="AA181" s="38"/>
      <c r="AB181" s="38"/>
      <c r="AC181" s="38"/>
      <c r="AD181" s="40"/>
    </row>
    <row r="182" spans="1:30" ht="47.25">
      <c r="A182" s="41">
        <v>89</v>
      </c>
      <c r="B182" s="1" t="s">
        <v>159</v>
      </c>
      <c r="C182" s="15" t="s">
        <v>251</v>
      </c>
      <c r="D182" s="20">
        <v>373600</v>
      </c>
      <c r="E182" s="20">
        <v>186800</v>
      </c>
      <c r="F182" s="20">
        <v>164384</v>
      </c>
      <c r="G182" s="20">
        <v>22416</v>
      </c>
      <c r="H182" s="46">
        <v>2</v>
      </c>
      <c r="I182" s="46">
        <v>2</v>
      </c>
      <c r="J182" s="46">
        <v>3</v>
      </c>
      <c r="K182" s="46">
        <v>2</v>
      </c>
      <c r="L182" s="46">
        <v>2</v>
      </c>
      <c r="M182" s="46">
        <v>2</v>
      </c>
      <c r="N182" s="46">
        <v>2</v>
      </c>
      <c r="O182" s="46">
        <v>3</v>
      </c>
      <c r="P182" s="46">
        <v>2</v>
      </c>
      <c r="Q182" s="46">
        <v>3</v>
      </c>
      <c r="R182" s="46">
        <v>2</v>
      </c>
      <c r="S182" s="48"/>
      <c r="T182" s="46">
        <v>2</v>
      </c>
      <c r="U182" s="46">
        <v>2</v>
      </c>
      <c r="V182" s="46">
        <v>2</v>
      </c>
      <c r="W182" s="46">
        <v>2</v>
      </c>
      <c r="X182" s="46">
        <v>1</v>
      </c>
      <c r="Y182" s="46">
        <v>2</v>
      </c>
      <c r="Z182" s="50">
        <f>SUM(H182:Y183)/17</f>
        <v>2.1176470588235294</v>
      </c>
      <c r="AA182" s="37">
        <v>1</v>
      </c>
      <c r="AB182" s="37">
        <v>1</v>
      </c>
      <c r="AC182" s="37">
        <v>0</v>
      </c>
      <c r="AD182" s="39">
        <f>SUM(Z182:AC183)</f>
        <v>4.117647058823529</v>
      </c>
    </row>
    <row r="183" spans="1:30" ht="26.25" customHeight="1" thickBot="1">
      <c r="A183" s="42"/>
      <c r="B183" s="3" t="s">
        <v>160</v>
      </c>
      <c r="C183" s="16"/>
      <c r="D183" s="17"/>
      <c r="E183" s="9">
        <f>E182/D182</f>
        <v>0.5</v>
      </c>
      <c r="F183" s="9">
        <f>F182/D182</f>
        <v>0.44</v>
      </c>
      <c r="G183" s="9">
        <f>G182/D182</f>
        <v>0.06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9"/>
      <c r="T183" s="47"/>
      <c r="U183" s="47"/>
      <c r="V183" s="47"/>
      <c r="W183" s="47"/>
      <c r="X183" s="47"/>
      <c r="Y183" s="47"/>
      <c r="Z183" s="51"/>
      <c r="AA183" s="38"/>
      <c r="AB183" s="38"/>
      <c r="AC183" s="38"/>
      <c r="AD183" s="40"/>
    </row>
    <row r="184" spans="1:30" ht="36" customHeight="1">
      <c r="A184" s="41">
        <v>90</v>
      </c>
      <c r="B184" s="1" t="s">
        <v>253</v>
      </c>
      <c r="C184" s="15" t="s">
        <v>255</v>
      </c>
      <c r="D184" s="20">
        <v>350000</v>
      </c>
      <c r="E184" s="20">
        <v>175000</v>
      </c>
      <c r="F184" s="20">
        <v>154000</v>
      </c>
      <c r="G184" s="20">
        <v>21000</v>
      </c>
      <c r="H184" s="46">
        <v>2</v>
      </c>
      <c r="I184" s="46">
        <v>3</v>
      </c>
      <c r="J184" s="46">
        <v>1</v>
      </c>
      <c r="K184" s="46">
        <v>2</v>
      </c>
      <c r="L184" s="46">
        <v>2</v>
      </c>
      <c r="M184" s="46">
        <v>3</v>
      </c>
      <c r="N184" s="46">
        <v>2</v>
      </c>
      <c r="O184" s="46">
        <v>1</v>
      </c>
      <c r="P184" s="46">
        <v>2</v>
      </c>
      <c r="Q184" s="46">
        <v>2</v>
      </c>
      <c r="R184" s="46">
        <v>3</v>
      </c>
      <c r="S184" s="48"/>
      <c r="T184" s="46">
        <v>2</v>
      </c>
      <c r="U184" s="46">
        <v>3</v>
      </c>
      <c r="V184" s="46">
        <v>2</v>
      </c>
      <c r="W184" s="46">
        <v>2</v>
      </c>
      <c r="X184" s="46">
        <v>2</v>
      </c>
      <c r="Y184" s="46">
        <v>2</v>
      </c>
      <c r="Z184" s="50">
        <f>SUM(H184:Y185)/17</f>
        <v>2.1176470588235294</v>
      </c>
      <c r="AA184" s="37">
        <v>1</v>
      </c>
      <c r="AB184" s="37">
        <v>1</v>
      </c>
      <c r="AC184" s="37">
        <v>0</v>
      </c>
      <c r="AD184" s="39">
        <f>SUM(Z184:AC185)</f>
        <v>4.117647058823529</v>
      </c>
    </row>
    <row r="185" spans="1:30" ht="26.25" customHeight="1" thickBot="1">
      <c r="A185" s="42"/>
      <c r="B185" s="3" t="s">
        <v>254</v>
      </c>
      <c r="C185" s="16"/>
      <c r="D185" s="17"/>
      <c r="E185" s="9">
        <f>E184/D184</f>
        <v>0.5</v>
      </c>
      <c r="F185" s="9">
        <f>F184/D184</f>
        <v>0.44</v>
      </c>
      <c r="G185" s="9">
        <f>G184/D184</f>
        <v>0.06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9"/>
      <c r="T185" s="47"/>
      <c r="U185" s="47"/>
      <c r="V185" s="47"/>
      <c r="W185" s="47"/>
      <c r="X185" s="47"/>
      <c r="Y185" s="47"/>
      <c r="Z185" s="51"/>
      <c r="AA185" s="38"/>
      <c r="AB185" s="38"/>
      <c r="AC185" s="38"/>
      <c r="AD185" s="40"/>
    </row>
    <row r="186" spans="1:30" ht="31.5">
      <c r="A186" s="41">
        <v>91</v>
      </c>
      <c r="B186" s="1" t="s">
        <v>132</v>
      </c>
      <c r="C186" s="15" t="s">
        <v>259</v>
      </c>
      <c r="D186" s="20">
        <v>330000</v>
      </c>
      <c r="E186" s="20">
        <v>165000</v>
      </c>
      <c r="F186" s="20">
        <v>145200</v>
      </c>
      <c r="G186" s="20">
        <v>19800</v>
      </c>
      <c r="H186" s="46">
        <v>3</v>
      </c>
      <c r="I186" s="46">
        <v>2</v>
      </c>
      <c r="J186" s="46">
        <v>1</v>
      </c>
      <c r="K186" s="46">
        <v>3</v>
      </c>
      <c r="L186" s="46">
        <v>2</v>
      </c>
      <c r="M186" s="46">
        <v>3</v>
      </c>
      <c r="N186" s="46">
        <v>2</v>
      </c>
      <c r="O186" s="46">
        <v>2</v>
      </c>
      <c r="P186" s="46">
        <v>2</v>
      </c>
      <c r="Q186" s="46">
        <v>2</v>
      </c>
      <c r="R186" s="46">
        <v>2</v>
      </c>
      <c r="S186" s="48"/>
      <c r="T186" s="46">
        <v>2</v>
      </c>
      <c r="U186" s="46">
        <v>2</v>
      </c>
      <c r="V186" s="46">
        <v>2</v>
      </c>
      <c r="W186" s="46">
        <v>2</v>
      </c>
      <c r="X186" s="46">
        <v>2</v>
      </c>
      <c r="Y186" s="46">
        <v>2</v>
      </c>
      <c r="Z186" s="50">
        <f t="shared" ref="Z186" si="101">SUM(H186:Y187)/17</f>
        <v>2.1176470588235294</v>
      </c>
      <c r="AA186" s="37">
        <v>1</v>
      </c>
      <c r="AB186" s="37">
        <v>1</v>
      </c>
      <c r="AC186" s="37">
        <v>0</v>
      </c>
      <c r="AD186" s="39">
        <f>SUM(Z186:AC187)</f>
        <v>4.117647058823529</v>
      </c>
    </row>
    <row r="187" spans="1:30" ht="26.25" customHeight="1" thickBot="1">
      <c r="A187" s="42"/>
      <c r="B187" s="3" t="s">
        <v>133</v>
      </c>
      <c r="C187" s="16"/>
      <c r="D187" s="17"/>
      <c r="E187" s="9">
        <f>E186/D186</f>
        <v>0.5</v>
      </c>
      <c r="F187" s="9">
        <f>F186/D186</f>
        <v>0.44</v>
      </c>
      <c r="G187" s="9">
        <f>G186/D186</f>
        <v>0.06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9"/>
      <c r="T187" s="47"/>
      <c r="U187" s="47"/>
      <c r="V187" s="47"/>
      <c r="W187" s="47"/>
      <c r="X187" s="47"/>
      <c r="Y187" s="47"/>
      <c r="Z187" s="51"/>
      <c r="AA187" s="38"/>
      <c r="AB187" s="38"/>
      <c r="AC187" s="38"/>
      <c r="AD187" s="40"/>
    </row>
    <row r="188" spans="1:30" ht="47.25">
      <c r="A188" s="41">
        <v>92</v>
      </c>
      <c r="B188" s="1" t="s">
        <v>163</v>
      </c>
      <c r="C188" s="15" t="s">
        <v>268</v>
      </c>
      <c r="D188" s="20">
        <v>356610</v>
      </c>
      <c r="E188" s="20">
        <v>169390</v>
      </c>
      <c r="F188" s="20">
        <v>169390</v>
      </c>
      <c r="G188" s="20">
        <v>17830</v>
      </c>
      <c r="H188" s="46">
        <v>2</v>
      </c>
      <c r="I188" s="46">
        <v>2</v>
      </c>
      <c r="J188" s="46">
        <v>2</v>
      </c>
      <c r="K188" s="46">
        <v>3</v>
      </c>
      <c r="L188" s="46">
        <v>2</v>
      </c>
      <c r="M188" s="46">
        <v>2</v>
      </c>
      <c r="N188" s="46">
        <v>2</v>
      </c>
      <c r="O188" s="46">
        <v>3</v>
      </c>
      <c r="P188" s="46">
        <v>2</v>
      </c>
      <c r="Q188" s="46">
        <v>1</v>
      </c>
      <c r="R188" s="46">
        <v>2</v>
      </c>
      <c r="S188" s="48"/>
      <c r="T188" s="46">
        <v>2</v>
      </c>
      <c r="U188" s="46">
        <v>2</v>
      </c>
      <c r="V188" s="46">
        <v>2</v>
      </c>
      <c r="W188" s="46">
        <v>2</v>
      </c>
      <c r="X188" s="46">
        <v>3</v>
      </c>
      <c r="Y188" s="46">
        <v>2</v>
      </c>
      <c r="Z188" s="50">
        <f>SUM(H188:Y189)/17</f>
        <v>2.1176470588235294</v>
      </c>
      <c r="AA188" s="37">
        <v>1</v>
      </c>
      <c r="AB188" s="37">
        <v>0</v>
      </c>
      <c r="AC188" s="37">
        <v>1</v>
      </c>
      <c r="AD188" s="39">
        <f>SUM(Z188:AC189)</f>
        <v>4.117647058823529</v>
      </c>
    </row>
    <row r="189" spans="1:30" ht="26.25" customHeight="1" thickBot="1">
      <c r="A189" s="42"/>
      <c r="B189" s="3" t="s">
        <v>29</v>
      </c>
      <c r="C189" s="16"/>
      <c r="D189" s="17"/>
      <c r="E189" s="9">
        <f>E188/D188</f>
        <v>0.47500070104596059</v>
      </c>
      <c r="F189" s="9">
        <f>F188/D188</f>
        <v>0.47500070104596059</v>
      </c>
      <c r="G189" s="9">
        <f>G188/D188</f>
        <v>4.9998597908078854E-2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9"/>
      <c r="T189" s="47"/>
      <c r="U189" s="47"/>
      <c r="V189" s="47"/>
      <c r="W189" s="47"/>
      <c r="X189" s="47"/>
      <c r="Y189" s="47"/>
      <c r="Z189" s="51"/>
      <c r="AA189" s="38"/>
      <c r="AB189" s="38"/>
      <c r="AC189" s="38"/>
      <c r="AD189" s="40"/>
    </row>
    <row r="190" spans="1:30" ht="51" customHeight="1">
      <c r="A190" s="41">
        <v>93</v>
      </c>
      <c r="B190" s="18" t="s">
        <v>311</v>
      </c>
      <c r="C190" s="15" t="s">
        <v>313</v>
      </c>
      <c r="D190" s="10">
        <v>237465</v>
      </c>
      <c r="E190" s="10">
        <v>118733</v>
      </c>
      <c r="F190" s="10" t="s">
        <v>314</v>
      </c>
      <c r="G190" s="10">
        <v>11873</v>
      </c>
      <c r="H190" s="46">
        <v>2</v>
      </c>
      <c r="I190" s="46">
        <v>2</v>
      </c>
      <c r="J190" s="46">
        <v>2</v>
      </c>
      <c r="K190" s="46">
        <v>2</v>
      </c>
      <c r="L190" s="46">
        <v>2</v>
      </c>
      <c r="M190" s="46">
        <v>2</v>
      </c>
      <c r="N190" s="46">
        <v>2</v>
      </c>
      <c r="O190" s="46">
        <v>1</v>
      </c>
      <c r="P190" s="46">
        <v>2</v>
      </c>
      <c r="Q190" s="46">
        <v>3</v>
      </c>
      <c r="R190" s="46">
        <v>3</v>
      </c>
      <c r="S190" s="48"/>
      <c r="T190" s="46">
        <v>2</v>
      </c>
      <c r="U190" s="46">
        <v>2</v>
      </c>
      <c r="V190" s="46">
        <v>2</v>
      </c>
      <c r="W190" s="46">
        <v>2</v>
      </c>
      <c r="X190" s="46">
        <v>3</v>
      </c>
      <c r="Y190" s="46">
        <v>2</v>
      </c>
      <c r="Z190" s="50">
        <f>SUM(H190:Y192)/17</f>
        <v>2.1176470588235294</v>
      </c>
      <c r="AA190" s="37">
        <v>1</v>
      </c>
      <c r="AB190" s="37">
        <v>0</v>
      </c>
      <c r="AC190" s="37">
        <v>1</v>
      </c>
      <c r="AD190" s="39">
        <f>SUM(Z190:AC192)</f>
        <v>4.117647058823529</v>
      </c>
    </row>
    <row r="191" spans="1:30" ht="30">
      <c r="A191" s="65"/>
      <c r="B191" s="19"/>
      <c r="C191" s="5"/>
      <c r="D191" s="11"/>
      <c r="E191" s="11"/>
      <c r="F191" s="14" t="s">
        <v>315</v>
      </c>
      <c r="G191" s="11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5"/>
      <c r="T191" s="54"/>
      <c r="U191" s="54"/>
      <c r="V191" s="54"/>
      <c r="W191" s="54"/>
      <c r="X191" s="54"/>
      <c r="Y191" s="54"/>
      <c r="Z191" s="56"/>
      <c r="AA191" s="52"/>
      <c r="AB191" s="52"/>
      <c r="AC191" s="52"/>
      <c r="AD191" s="53"/>
    </row>
    <row r="192" spans="1:30" ht="33" customHeight="1" thickBot="1">
      <c r="A192" s="42"/>
      <c r="B192" s="2" t="s">
        <v>312</v>
      </c>
      <c r="C192" s="16"/>
      <c r="D192" s="12"/>
      <c r="E192" s="13">
        <f>E190/D190</f>
        <v>0.50000210557345293</v>
      </c>
      <c r="F192" s="13">
        <f>20%+25%</f>
        <v>0.45</v>
      </c>
      <c r="G192" s="13">
        <f>G190/D190</f>
        <v>4.9998947213273533E-2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9"/>
      <c r="T192" s="47"/>
      <c r="U192" s="47"/>
      <c r="V192" s="47"/>
      <c r="W192" s="47"/>
      <c r="X192" s="47"/>
      <c r="Y192" s="47"/>
      <c r="Z192" s="51"/>
      <c r="AA192" s="38"/>
      <c r="AB192" s="38"/>
      <c r="AC192" s="38"/>
      <c r="AD192" s="40"/>
    </row>
    <row r="193" spans="1:30" ht="69" customHeight="1">
      <c r="A193" s="41">
        <v>94</v>
      </c>
      <c r="B193" s="18" t="s">
        <v>333</v>
      </c>
      <c r="C193" s="15" t="s">
        <v>335</v>
      </c>
      <c r="D193" s="10">
        <v>98516</v>
      </c>
      <c r="E193" s="10">
        <v>49258</v>
      </c>
      <c r="F193" s="10" t="s">
        <v>421</v>
      </c>
      <c r="G193" s="10">
        <v>6000</v>
      </c>
      <c r="H193" s="46">
        <v>2</v>
      </c>
      <c r="I193" s="46">
        <v>2</v>
      </c>
      <c r="J193" s="46">
        <v>3</v>
      </c>
      <c r="K193" s="46">
        <v>2</v>
      </c>
      <c r="L193" s="46">
        <v>2</v>
      </c>
      <c r="M193" s="46">
        <v>2</v>
      </c>
      <c r="N193" s="46">
        <v>2</v>
      </c>
      <c r="O193" s="46">
        <v>1</v>
      </c>
      <c r="P193" s="46">
        <v>2</v>
      </c>
      <c r="Q193" s="46">
        <v>2</v>
      </c>
      <c r="R193" s="46">
        <v>2</v>
      </c>
      <c r="S193" s="48"/>
      <c r="T193" s="46">
        <v>2</v>
      </c>
      <c r="U193" s="46">
        <v>3</v>
      </c>
      <c r="V193" s="46">
        <v>2</v>
      </c>
      <c r="W193" s="46">
        <v>2</v>
      </c>
      <c r="X193" s="46">
        <v>3</v>
      </c>
      <c r="Y193" s="46">
        <v>2</v>
      </c>
      <c r="Z193" s="50">
        <f>SUM(H193:Y195)/17</f>
        <v>2.1176470588235294</v>
      </c>
      <c r="AA193" s="37">
        <v>1</v>
      </c>
      <c r="AB193" s="37">
        <v>1</v>
      </c>
      <c r="AC193" s="37">
        <v>0</v>
      </c>
      <c r="AD193" s="39">
        <f>SUM(Z193:AC195)</f>
        <v>4.117647058823529</v>
      </c>
    </row>
    <row r="194" spans="1:30" ht="45">
      <c r="A194" s="65"/>
      <c r="B194" s="19" t="s">
        <v>334</v>
      </c>
      <c r="C194" s="5"/>
      <c r="D194" s="11"/>
      <c r="E194" s="11"/>
      <c r="F194" s="14" t="s">
        <v>422</v>
      </c>
      <c r="G194" s="11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5"/>
      <c r="T194" s="54"/>
      <c r="U194" s="54"/>
      <c r="V194" s="54"/>
      <c r="W194" s="54"/>
      <c r="X194" s="54"/>
      <c r="Y194" s="54"/>
      <c r="Z194" s="56"/>
      <c r="AA194" s="52"/>
      <c r="AB194" s="52"/>
      <c r="AC194" s="52"/>
      <c r="AD194" s="53"/>
    </row>
    <row r="195" spans="1:30" ht="33" customHeight="1" thickBot="1">
      <c r="A195" s="42"/>
      <c r="B195" s="2" t="s">
        <v>103</v>
      </c>
      <c r="C195" s="16"/>
      <c r="D195" s="12"/>
      <c r="E195" s="13">
        <f>49258/98516</f>
        <v>0.5</v>
      </c>
      <c r="F195" s="13">
        <f>23.61%+20.3%</f>
        <v>0.43910000000000005</v>
      </c>
      <c r="G195" s="13">
        <f>6000/98516</f>
        <v>6.0903812578667421E-2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9"/>
      <c r="T195" s="47"/>
      <c r="U195" s="47"/>
      <c r="V195" s="47"/>
      <c r="W195" s="47"/>
      <c r="X195" s="47"/>
      <c r="Y195" s="47"/>
      <c r="Z195" s="51"/>
      <c r="AA195" s="38"/>
      <c r="AB195" s="38"/>
      <c r="AC195" s="38"/>
      <c r="AD195" s="40"/>
    </row>
    <row r="196" spans="1:30" ht="47.25">
      <c r="A196" s="41">
        <v>95</v>
      </c>
      <c r="B196" s="1" t="s">
        <v>272</v>
      </c>
      <c r="C196" s="15" t="s">
        <v>273</v>
      </c>
      <c r="D196" s="20">
        <v>307465</v>
      </c>
      <c r="E196" s="20">
        <v>153732</v>
      </c>
      <c r="F196" s="20">
        <v>138360</v>
      </c>
      <c r="G196" s="20">
        <v>15373</v>
      </c>
      <c r="H196" s="46">
        <v>2</v>
      </c>
      <c r="I196" s="46">
        <v>2</v>
      </c>
      <c r="J196" s="46">
        <v>3</v>
      </c>
      <c r="K196" s="46">
        <v>3</v>
      </c>
      <c r="L196" s="46">
        <v>2</v>
      </c>
      <c r="M196" s="46">
        <v>2</v>
      </c>
      <c r="N196" s="46">
        <v>2</v>
      </c>
      <c r="O196" s="46">
        <v>1</v>
      </c>
      <c r="P196" s="46">
        <v>2</v>
      </c>
      <c r="Q196" s="46">
        <v>2</v>
      </c>
      <c r="R196" s="46">
        <v>1</v>
      </c>
      <c r="S196" s="48"/>
      <c r="T196" s="46">
        <v>2</v>
      </c>
      <c r="U196" s="46">
        <v>2</v>
      </c>
      <c r="V196" s="46">
        <v>2</v>
      </c>
      <c r="W196" s="46">
        <v>2</v>
      </c>
      <c r="X196" s="46">
        <v>3</v>
      </c>
      <c r="Y196" s="46">
        <v>2</v>
      </c>
      <c r="Z196" s="50">
        <f t="shared" ref="Z196" si="102">SUM(H196:Y197)/17</f>
        <v>2.0588235294117645</v>
      </c>
      <c r="AA196" s="37">
        <v>1</v>
      </c>
      <c r="AB196" s="37">
        <v>0</v>
      </c>
      <c r="AC196" s="37">
        <v>1</v>
      </c>
      <c r="AD196" s="39">
        <f>SUM(Z196:AC197)</f>
        <v>4.0588235294117645</v>
      </c>
    </row>
    <row r="197" spans="1:30" ht="16.5" customHeight="1" thickBot="1">
      <c r="A197" s="42"/>
      <c r="B197" s="3" t="s">
        <v>29</v>
      </c>
      <c r="C197" s="16"/>
      <c r="D197" s="17"/>
      <c r="E197" s="9">
        <f>E196/D196</f>
        <v>0.49999837379864376</v>
      </c>
      <c r="F197" s="9">
        <f>F196/D196</f>
        <v>0.45000243930203437</v>
      </c>
      <c r="G197" s="9">
        <f>G196/D196</f>
        <v>4.9999186899321875E-2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9"/>
      <c r="T197" s="47"/>
      <c r="U197" s="47"/>
      <c r="V197" s="47"/>
      <c r="W197" s="47"/>
      <c r="X197" s="47"/>
      <c r="Y197" s="47"/>
      <c r="Z197" s="51"/>
      <c r="AA197" s="38"/>
      <c r="AB197" s="38"/>
      <c r="AC197" s="38"/>
      <c r="AD197" s="40"/>
    </row>
    <row r="198" spans="1:30" ht="47.25">
      <c r="A198" s="41">
        <v>96</v>
      </c>
      <c r="B198" s="1" t="s">
        <v>155</v>
      </c>
      <c r="C198" s="15" t="s">
        <v>262</v>
      </c>
      <c r="D198" s="20">
        <v>300000</v>
      </c>
      <c r="E198" s="20">
        <v>150000</v>
      </c>
      <c r="F198" s="20">
        <v>132000</v>
      </c>
      <c r="G198" s="20">
        <v>18000</v>
      </c>
      <c r="H198" s="46">
        <v>2</v>
      </c>
      <c r="I198" s="46">
        <v>2</v>
      </c>
      <c r="J198" s="46">
        <v>1</v>
      </c>
      <c r="K198" s="46">
        <v>2</v>
      </c>
      <c r="L198" s="46">
        <v>2</v>
      </c>
      <c r="M198" s="46">
        <v>2</v>
      </c>
      <c r="N198" s="46">
        <v>2</v>
      </c>
      <c r="O198" s="46">
        <v>3</v>
      </c>
      <c r="P198" s="46">
        <v>2</v>
      </c>
      <c r="Q198" s="46">
        <v>3</v>
      </c>
      <c r="R198" s="46">
        <v>1</v>
      </c>
      <c r="S198" s="48"/>
      <c r="T198" s="46">
        <v>2</v>
      </c>
      <c r="U198" s="46">
        <v>2</v>
      </c>
      <c r="V198" s="46">
        <v>2</v>
      </c>
      <c r="W198" s="46">
        <v>2</v>
      </c>
      <c r="X198" s="46">
        <v>2</v>
      </c>
      <c r="Y198" s="46">
        <v>2</v>
      </c>
      <c r="Z198" s="50">
        <f t="shared" ref="Z198" si="103">SUM(H198:Y199)/17</f>
        <v>2</v>
      </c>
      <c r="AA198" s="37">
        <v>1</v>
      </c>
      <c r="AB198" s="37">
        <v>1</v>
      </c>
      <c r="AC198" s="37">
        <v>0</v>
      </c>
      <c r="AD198" s="39">
        <f>SUM(Z198:AC199)</f>
        <v>4</v>
      </c>
    </row>
    <row r="199" spans="1:30" ht="26.25" customHeight="1" thickBot="1">
      <c r="A199" s="42"/>
      <c r="B199" s="3" t="s">
        <v>261</v>
      </c>
      <c r="C199" s="16"/>
      <c r="D199" s="17"/>
      <c r="E199" s="9">
        <f>E198/D198</f>
        <v>0.5</v>
      </c>
      <c r="F199" s="9">
        <f>F198/D198</f>
        <v>0.44</v>
      </c>
      <c r="G199" s="9">
        <f>G198/D198</f>
        <v>0.06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9"/>
      <c r="T199" s="47"/>
      <c r="U199" s="47"/>
      <c r="V199" s="47"/>
      <c r="W199" s="47"/>
      <c r="X199" s="47"/>
      <c r="Y199" s="47"/>
      <c r="Z199" s="51"/>
      <c r="AA199" s="38"/>
      <c r="AB199" s="38"/>
      <c r="AC199" s="38"/>
      <c r="AD199" s="40"/>
    </row>
    <row r="200" spans="1:30" ht="78.75">
      <c r="A200" s="41">
        <v>97</v>
      </c>
      <c r="B200" s="1" t="s">
        <v>136</v>
      </c>
      <c r="C200" s="15" t="s">
        <v>264</v>
      </c>
      <c r="D200" s="20">
        <v>300000</v>
      </c>
      <c r="E200" s="20">
        <v>150000</v>
      </c>
      <c r="F200" s="20">
        <v>132000</v>
      </c>
      <c r="G200" s="20">
        <v>18000</v>
      </c>
      <c r="H200" s="46">
        <v>2</v>
      </c>
      <c r="I200" s="46">
        <v>2</v>
      </c>
      <c r="J200" s="46">
        <v>1</v>
      </c>
      <c r="K200" s="46">
        <v>2</v>
      </c>
      <c r="L200" s="46">
        <v>2</v>
      </c>
      <c r="M200" s="46">
        <v>2</v>
      </c>
      <c r="N200" s="46">
        <v>2</v>
      </c>
      <c r="O200" s="46">
        <v>3</v>
      </c>
      <c r="P200" s="46">
        <v>2</v>
      </c>
      <c r="Q200" s="46">
        <v>3</v>
      </c>
      <c r="R200" s="46">
        <v>1</v>
      </c>
      <c r="S200" s="48"/>
      <c r="T200" s="46">
        <v>2</v>
      </c>
      <c r="U200" s="46">
        <v>2</v>
      </c>
      <c r="V200" s="46">
        <v>2</v>
      </c>
      <c r="W200" s="46">
        <v>2</v>
      </c>
      <c r="X200" s="46">
        <v>2</v>
      </c>
      <c r="Y200" s="46">
        <v>2</v>
      </c>
      <c r="Z200" s="50">
        <f t="shared" ref="Z200" si="104">SUM(H200:Y201)/17</f>
        <v>2</v>
      </c>
      <c r="AA200" s="37">
        <v>1</v>
      </c>
      <c r="AB200" s="37">
        <v>1</v>
      </c>
      <c r="AC200" s="37">
        <v>0</v>
      </c>
      <c r="AD200" s="39">
        <f>SUM(Z200:AC201)</f>
        <v>4</v>
      </c>
    </row>
    <row r="201" spans="1:30" ht="26.25" customHeight="1" thickBot="1">
      <c r="A201" s="42"/>
      <c r="B201" s="3" t="s">
        <v>29</v>
      </c>
      <c r="C201" s="16"/>
      <c r="D201" s="17"/>
      <c r="E201" s="9">
        <f>E200/D200</f>
        <v>0.5</v>
      </c>
      <c r="F201" s="9">
        <f>F200/D200</f>
        <v>0.44</v>
      </c>
      <c r="G201" s="9">
        <f>G200/D200</f>
        <v>0.06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9"/>
      <c r="T201" s="47"/>
      <c r="U201" s="47"/>
      <c r="V201" s="47"/>
      <c r="W201" s="47"/>
      <c r="X201" s="47"/>
      <c r="Y201" s="47"/>
      <c r="Z201" s="51"/>
      <c r="AA201" s="38"/>
      <c r="AB201" s="38"/>
      <c r="AC201" s="38"/>
      <c r="AD201" s="40"/>
    </row>
    <row r="202" spans="1:30" ht="31.5">
      <c r="A202" s="41">
        <v>98</v>
      </c>
      <c r="B202" s="1" t="s">
        <v>275</v>
      </c>
      <c r="C202" s="15" t="s">
        <v>277</v>
      </c>
      <c r="D202" s="20">
        <v>185000</v>
      </c>
      <c r="E202" s="20">
        <v>90000</v>
      </c>
      <c r="F202" s="20">
        <v>80000</v>
      </c>
      <c r="G202" s="20">
        <v>15000</v>
      </c>
      <c r="H202" s="46">
        <v>2</v>
      </c>
      <c r="I202" s="46">
        <v>3</v>
      </c>
      <c r="J202" s="46">
        <v>1</v>
      </c>
      <c r="K202" s="46">
        <v>3</v>
      </c>
      <c r="L202" s="46">
        <v>2</v>
      </c>
      <c r="M202" s="46">
        <v>2</v>
      </c>
      <c r="N202" s="46">
        <v>2</v>
      </c>
      <c r="O202" s="46">
        <v>1</v>
      </c>
      <c r="P202" s="46">
        <v>2</v>
      </c>
      <c r="Q202" s="46">
        <v>2</v>
      </c>
      <c r="R202" s="46">
        <v>1</v>
      </c>
      <c r="S202" s="48"/>
      <c r="T202" s="46">
        <v>2</v>
      </c>
      <c r="U202" s="46">
        <v>2</v>
      </c>
      <c r="V202" s="46">
        <v>2</v>
      </c>
      <c r="W202" s="46">
        <v>2</v>
      </c>
      <c r="X202" s="46">
        <v>3</v>
      </c>
      <c r="Y202" s="46">
        <v>2</v>
      </c>
      <c r="Z202" s="50">
        <f t="shared" ref="Z202" si="105">SUM(H202:Y203)/17</f>
        <v>2</v>
      </c>
      <c r="AA202" s="37">
        <v>1</v>
      </c>
      <c r="AB202" s="37">
        <v>1</v>
      </c>
      <c r="AC202" s="37">
        <v>0</v>
      </c>
      <c r="AD202" s="39">
        <f>SUM(Z202:AC203)</f>
        <v>4</v>
      </c>
    </row>
    <row r="203" spans="1:30" ht="26.25" customHeight="1" thickBot="1">
      <c r="A203" s="42"/>
      <c r="B203" s="3" t="s">
        <v>276</v>
      </c>
      <c r="C203" s="16"/>
      <c r="D203" s="17"/>
      <c r="E203" s="9">
        <f>E202/D202</f>
        <v>0.48648648648648651</v>
      </c>
      <c r="F203" s="9">
        <f>F202/D202</f>
        <v>0.43243243243243246</v>
      </c>
      <c r="G203" s="9">
        <f>G202/D202</f>
        <v>8.1081081081081086E-2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9"/>
      <c r="T203" s="47"/>
      <c r="U203" s="47"/>
      <c r="V203" s="47"/>
      <c r="W203" s="47"/>
      <c r="X203" s="47"/>
      <c r="Y203" s="47"/>
      <c r="Z203" s="51"/>
      <c r="AA203" s="38"/>
      <c r="AB203" s="38"/>
      <c r="AC203" s="38"/>
      <c r="AD203" s="40"/>
    </row>
    <row r="204" spans="1:30" ht="31.5">
      <c r="A204" s="41">
        <v>99</v>
      </c>
      <c r="B204" s="1" t="s">
        <v>299</v>
      </c>
      <c r="C204" s="15" t="s">
        <v>301</v>
      </c>
      <c r="D204" s="20">
        <v>200000</v>
      </c>
      <c r="E204" s="20">
        <v>100000</v>
      </c>
      <c r="F204" s="20">
        <v>88000</v>
      </c>
      <c r="G204" s="20">
        <v>12000</v>
      </c>
      <c r="H204" s="46">
        <v>2</v>
      </c>
      <c r="I204" s="46">
        <v>3</v>
      </c>
      <c r="J204" s="46">
        <v>1</v>
      </c>
      <c r="K204" s="46">
        <v>3</v>
      </c>
      <c r="L204" s="46">
        <v>2</v>
      </c>
      <c r="M204" s="46">
        <v>2</v>
      </c>
      <c r="N204" s="46">
        <v>2</v>
      </c>
      <c r="O204" s="46">
        <v>1</v>
      </c>
      <c r="P204" s="46">
        <v>2</v>
      </c>
      <c r="Q204" s="46">
        <v>2</v>
      </c>
      <c r="R204" s="46">
        <v>1</v>
      </c>
      <c r="S204" s="48"/>
      <c r="T204" s="46">
        <v>2</v>
      </c>
      <c r="U204" s="46">
        <v>2</v>
      </c>
      <c r="V204" s="46">
        <v>2</v>
      </c>
      <c r="W204" s="46">
        <v>2</v>
      </c>
      <c r="X204" s="46">
        <v>3</v>
      </c>
      <c r="Y204" s="46">
        <v>2</v>
      </c>
      <c r="Z204" s="50">
        <f>SUM(H204:Y205)/17</f>
        <v>2</v>
      </c>
      <c r="AA204" s="37">
        <v>1</v>
      </c>
      <c r="AB204" s="37">
        <v>1</v>
      </c>
      <c r="AC204" s="37">
        <v>0</v>
      </c>
      <c r="AD204" s="39">
        <f>SUM(Z204:AC205)</f>
        <v>4</v>
      </c>
    </row>
    <row r="205" spans="1:30" ht="16.5" customHeight="1" thickBot="1">
      <c r="A205" s="42"/>
      <c r="B205" s="3" t="s">
        <v>300</v>
      </c>
      <c r="C205" s="16"/>
      <c r="D205" s="17"/>
      <c r="E205" s="9">
        <f>E204/D204</f>
        <v>0.5</v>
      </c>
      <c r="F205" s="9">
        <f>F204/D204</f>
        <v>0.44</v>
      </c>
      <c r="G205" s="9">
        <f>G204/D204</f>
        <v>0.06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9"/>
      <c r="T205" s="47"/>
      <c r="U205" s="47"/>
      <c r="V205" s="47"/>
      <c r="W205" s="47"/>
      <c r="X205" s="47"/>
      <c r="Y205" s="47"/>
      <c r="Z205" s="51"/>
      <c r="AA205" s="38"/>
      <c r="AB205" s="38"/>
      <c r="AC205" s="38"/>
      <c r="AD205" s="40"/>
    </row>
    <row r="206" spans="1:30" ht="94.5">
      <c r="A206" s="41">
        <v>100</v>
      </c>
      <c r="B206" s="1" t="s">
        <v>306</v>
      </c>
      <c r="C206" s="15" t="s">
        <v>307</v>
      </c>
      <c r="D206" s="20">
        <v>199993.8</v>
      </c>
      <c r="E206" s="20">
        <v>99996.9</v>
      </c>
      <c r="F206" s="20">
        <v>87997.3</v>
      </c>
      <c r="G206" s="20">
        <v>11999.6</v>
      </c>
      <c r="H206" s="46">
        <v>2</v>
      </c>
      <c r="I206" s="46">
        <v>2</v>
      </c>
      <c r="J206" s="46">
        <v>1</v>
      </c>
      <c r="K206" s="46">
        <v>3</v>
      </c>
      <c r="L206" s="46">
        <v>2</v>
      </c>
      <c r="M206" s="46">
        <v>2</v>
      </c>
      <c r="N206" s="46">
        <v>2</v>
      </c>
      <c r="O206" s="46">
        <v>1</v>
      </c>
      <c r="P206" s="46">
        <v>2</v>
      </c>
      <c r="Q206" s="46">
        <v>2</v>
      </c>
      <c r="R206" s="46">
        <v>2</v>
      </c>
      <c r="S206" s="48"/>
      <c r="T206" s="46">
        <v>2</v>
      </c>
      <c r="U206" s="46">
        <v>2</v>
      </c>
      <c r="V206" s="46">
        <v>2</v>
      </c>
      <c r="W206" s="46">
        <v>2</v>
      </c>
      <c r="X206" s="46">
        <v>3</v>
      </c>
      <c r="Y206" s="46">
        <v>2</v>
      </c>
      <c r="Z206" s="50">
        <f t="shared" ref="Z206" si="106">SUM(H206:Y207)/17</f>
        <v>2</v>
      </c>
      <c r="AA206" s="37">
        <v>1</v>
      </c>
      <c r="AB206" s="37">
        <v>1</v>
      </c>
      <c r="AC206" s="37">
        <v>0</v>
      </c>
      <c r="AD206" s="39">
        <f>SUM(Z206:AC207)</f>
        <v>4</v>
      </c>
    </row>
    <row r="207" spans="1:30" ht="16.5" customHeight="1" thickBot="1">
      <c r="A207" s="42"/>
      <c r="B207" s="3" t="s">
        <v>29</v>
      </c>
      <c r="C207" s="16"/>
      <c r="D207" s="17"/>
      <c r="E207" s="9">
        <f>E206/D206</f>
        <v>0.5</v>
      </c>
      <c r="F207" s="9">
        <f>F206/D206</f>
        <v>0.44000014000434018</v>
      </c>
      <c r="G207" s="9">
        <f>G206/D206</f>
        <v>5.999985999565987E-2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9"/>
      <c r="T207" s="47"/>
      <c r="U207" s="47"/>
      <c r="V207" s="47"/>
      <c r="W207" s="47"/>
      <c r="X207" s="47"/>
      <c r="Y207" s="47"/>
      <c r="Z207" s="51"/>
      <c r="AA207" s="38"/>
      <c r="AB207" s="38"/>
      <c r="AC207" s="38"/>
      <c r="AD207" s="40"/>
    </row>
    <row r="208" spans="1:30" ht="78.75">
      <c r="A208" s="41">
        <v>101</v>
      </c>
      <c r="B208" s="1" t="s">
        <v>328</v>
      </c>
      <c r="C208" s="15" t="s">
        <v>329</v>
      </c>
      <c r="D208" s="20">
        <v>116557</v>
      </c>
      <c r="E208" s="20">
        <v>58278.5</v>
      </c>
      <c r="F208" s="20">
        <v>51285.08</v>
      </c>
      <c r="G208" s="20">
        <v>6993.42</v>
      </c>
      <c r="H208" s="46">
        <v>2</v>
      </c>
      <c r="I208" s="46">
        <v>2</v>
      </c>
      <c r="J208" s="46">
        <v>1</v>
      </c>
      <c r="K208" s="46">
        <v>3</v>
      </c>
      <c r="L208" s="46">
        <v>2</v>
      </c>
      <c r="M208" s="46">
        <v>2</v>
      </c>
      <c r="N208" s="46">
        <v>2</v>
      </c>
      <c r="O208" s="46">
        <v>1</v>
      </c>
      <c r="P208" s="46">
        <v>2</v>
      </c>
      <c r="Q208" s="46">
        <v>2</v>
      </c>
      <c r="R208" s="46">
        <v>2</v>
      </c>
      <c r="S208" s="48"/>
      <c r="T208" s="46">
        <v>2</v>
      </c>
      <c r="U208" s="46">
        <v>2</v>
      </c>
      <c r="V208" s="46">
        <v>2</v>
      </c>
      <c r="W208" s="46">
        <v>2</v>
      </c>
      <c r="X208" s="46">
        <v>3</v>
      </c>
      <c r="Y208" s="46">
        <v>2</v>
      </c>
      <c r="Z208" s="50">
        <f t="shared" ref="Z208" si="107">SUM(H208:Y209)/17</f>
        <v>2</v>
      </c>
      <c r="AA208" s="37">
        <v>1</v>
      </c>
      <c r="AB208" s="37">
        <v>1</v>
      </c>
      <c r="AC208" s="37">
        <v>0</v>
      </c>
      <c r="AD208" s="39">
        <f>SUM(Z208:AC209)</f>
        <v>4</v>
      </c>
    </row>
    <row r="209" spans="1:30" ht="16.5" customHeight="1" thickBot="1">
      <c r="A209" s="42"/>
      <c r="B209" s="3" t="s">
        <v>29</v>
      </c>
      <c r="C209" s="16"/>
      <c r="D209" s="17"/>
      <c r="E209" s="9">
        <f>E208/D208</f>
        <v>0.5</v>
      </c>
      <c r="F209" s="9">
        <f>F208/D208</f>
        <v>0.44</v>
      </c>
      <c r="G209" s="9">
        <f>G208/D208</f>
        <v>0.06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9"/>
      <c r="T209" s="47"/>
      <c r="U209" s="47"/>
      <c r="V209" s="47"/>
      <c r="W209" s="47"/>
      <c r="X209" s="47"/>
      <c r="Y209" s="47"/>
      <c r="Z209" s="51"/>
      <c r="AA209" s="38"/>
      <c r="AB209" s="38"/>
      <c r="AC209" s="38"/>
      <c r="AD209" s="40"/>
    </row>
    <row r="210" spans="1:30" ht="78.75">
      <c r="A210" s="41">
        <v>102</v>
      </c>
      <c r="B210" s="1" t="s">
        <v>345</v>
      </c>
      <c r="C210" s="15" t="s">
        <v>347</v>
      </c>
      <c r="D210" s="20">
        <v>95589</v>
      </c>
      <c r="E210" s="20">
        <v>47794</v>
      </c>
      <c r="F210" s="20">
        <v>43015</v>
      </c>
      <c r="G210" s="20">
        <v>4780</v>
      </c>
      <c r="H210" s="46">
        <v>2</v>
      </c>
      <c r="I210" s="46">
        <v>2</v>
      </c>
      <c r="J210" s="46">
        <v>2</v>
      </c>
      <c r="K210" s="46">
        <v>2</v>
      </c>
      <c r="L210" s="46">
        <v>2</v>
      </c>
      <c r="M210" s="46">
        <v>1</v>
      </c>
      <c r="N210" s="46">
        <v>2</v>
      </c>
      <c r="O210" s="46">
        <v>3</v>
      </c>
      <c r="P210" s="46">
        <v>2</v>
      </c>
      <c r="Q210" s="46">
        <v>1</v>
      </c>
      <c r="R210" s="46">
        <v>2</v>
      </c>
      <c r="S210" s="48"/>
      <c r="T210" s="46">
        <v>2</v>
      </c>
      <c r="U210" s="46">
        <v>3</v>
      </c>
      <c r="V210" s="46">
        <v>2</v>
      </c>
      <c r="W210" s="46">
        <v>2</v>
      </c>
      <c r="X210" s="46">
        <v>2</v>
      </c>
      <c r="Y210" s="46">
        <v>2</v>
      </c>
      <c r="Z210" s="50">
        <f>SUM(H210:Y211)/17</f>
        <v>2</v>
      </c>
      <c r="AA210" s="37">
        <v>1</v>
      </c>
      <c r="AB210" s="37">
        <v>0</v>
      </c>
      <c r="AC210" s="37">
        <v>1</v>
      </c>
      <c r="AD210" s="39">
        <f>SUM(Z210:AC211)</f>
        <v>4</v>
      </c>
    </row>
    <row r="211" spans="1:30" ht="45.75" thickBot="1">
      <c r="A211" s="42"/>
      <c r="B211" s="3" t="s">
        <v>346</v>
      </c>
      <c r="C211" s="16"/>
      <c r="D211" s="17"/>
      <c r="E211" s="9">
        <f>E210/D210</f>
        <v>0.49999476927261505</v>
      </c>
      <c r="F211" s="9">
        <f>F210/D210</f>
        <v>0.4499994769272615</v>
      </c>
      <c r="G211" s="9">
        <f>G210/D210</f>
        <v>5.0005753800123447E-2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9"/>
      <c r="T211" s="47"/>
      <c r="U211" s="47"/>
      <c r="V211" s="47"/>
      <c r="W211" s="47"/>
      <c r="X211" s="47"/>
      <c r="Y211" s="47"/>
      <c r="Z211" s="51"/>
      <c r="AA211" s="38"/>
      <c r="AB211" s="38"/>
      <c r="AC211" s="38"/>
      <c r="AD211" s="40"/>
    </row>
    <row r="212" spans="1:30" ht="31.5">
      <c r="A212" s="41">
        <v>103</v>
      </c>
      <c r="B212" s="1" t="s">
        <v>352</v>
      </c>
      <c r="C212" s="15" t="s">
        <v>354</v>
      </c>
      <c r="D212" s="20">
        <v>40000</v>
      </c>
      <c r="E212" s="20">
        <v>20000</v>
      </c>
      <c r="F212" s="20">
        <v>16000</v>
      </c>
      <c r="G212" s="20">
        <v>4000</v>
      </c>
      <c r="H212" s="46">
        <v>2</v>
      </c>
      <c r="I212" s="46">
        <v>2</v>
      </c>
      <c r="J212" s="46">
        <v>3</v>
      </c>
      <c r="K212" s="46">
        <v>2</v>
      </c>
      <c r="L212" s="46">
        <v>2</v>
      </c>
      <c r="M212" s="46">
        <v>2</v>
      </c>
      <c r="N212" s="46">
        <v>2</v>
      </c>
      <c r="O212" s="46">
        <v>1</v>
      </c>
      <c r="P212" s="46">
        <v>2</v>
      </c>
      <c r="Q212" s="46">
        <v>2</v>
      </c>
      <c r="R212" s="46">
        <v>1</v>
      </c>
      <c r="S212" s="48"/>
      <c r="T212" s="46">
        <v>2</v>
      </c>
      <c r="U212" s="46">
        <v>3</v>
      </c>
      <c r="V212" s="46">
        <v>2</v>
      </c>
      <c r="W212" s="46">
        <v>2</v>
      </c>
      <c r="X212" s="46">
        <v>2</v>
      </c>
      <c r="Y212" s="46">
        <v>2</v>
      </c>
      <c r="Z212" s="50">
        <f>SUM(H212:Y213)/17</f>
        <v>2</v>
      </c>
      <c r="AA212" s="37">
        <v>1</v>
      </c>
      <c r="AB212" s="37">
        <v>1</v>
      </c>
      <c r="AC212" s="37">
        <v>0</v>
      </c>
      <c r="AD212" s="39">
        <f>SUM(Z212:AC213)</f>
        <v>4</v>
      </c>
    </row>
    <row r="213" spans="1:30" ht="30.75" thickBot="1">
      <c r="A213" s="42"/>
      <c r="B213" s="3" t="s">
        <v>353</v>
      </c>
      <c r="C213" s="16"/>
      <c r="D213" s="17"/>
      <c r="E213" s="9">
        <f>E212/D212</f>
        <v>0.5</v>
      </c>
      <c r="F213" s="9">
        <f>F212/D212</f>
        <v>0.4</v>
      </c>
      <c r="G213" s="9">
        <f>G212/D212</f>
        <v>0.1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9"/>
      <c r="T213" s="47"/>
      <c r="U213" s="47"/>
      <c r="V213" s="47"/>
      <c r="W213" s="47"/>
      <c r="X213" s="47"/>
      <c r="Y213" s="47"/>
      <c r="Z213" s="51"/>
      <c r="AA213" s="38"/>
      <c r="AB213" s="38"/>
      <c r="AC213" s="38"/>
      <c r="AD213" s="40"/>
    </row>
    <row r="214" spans="1:30" ht="31.5">
      <c r="A214" s="41">
        <v>104</v>
      </c>
      <c r="B214" s="1" t="s">
        <v>10</v>
      </c>
      <c r="C214" s="15" t="s">
        <v>357</v>
      </c>
      <c r="D214" s="20">
        <v>64000</v>
      </c>
      <c r="E214" s="20">
        <v>32000</v>
      </c>
      <c r="F214" s="20">
        <v>28800</v>
      </c>
      <c r="G214" s="20">
        <v>3200</v>
      </c>
      <c r="H214" s="46">
        <v>2</v>
      </c>
      <c r="I214" s="46">
        <v>2</v>
      </c>
      <c r="J214" s="46">
        <v>2</v>
      </c>
      <c r="K214" s="46">
        <v>2</v>
      </c>
      <c r="L214" s="46">
        <v>2</v>
      </c>
      <c r="M214" s="46">
        <v>2</v>
      </c>
      <c r="N214" s="46">
        <v>2</v>
      </c>
      <c r="O214" s="46">
        <v>3</v>
      </c>
      <c r="P214" s="46">
        <v>2</v>
      </c>
      <c r="Q214" s="46">
        <v>2</v>
      </c>
      <c r="R214" s="46">
        <v>1</v>
      </c>
      <c r="S214" s="48"/>
      <c r="T214" s="46">
        <v>2</v>
      </c>
      <c r="U214" s="46">
        <v>2</v>
      </c>
      <c r="V214" s="46">
        <v>2</v>
      </c>
      <c r="W214" s="46">
        <v>2</v>
      </c>
      <c r="X214" s="46">
        <v>2</v>
      </c>
      <c r="Y214" s="46">
        <v>2</v>
      </c>
      <c r="Z214" s="50">
        <f>SUM(H214:Y215)/17</f>
        <v>2</v>
      </c>
      <c r="AA214" s="37">
        <v>1</v>
      </c>
      <c r="AB214" s="37">
        <v>0</v>
      </c>
      <c r="AC214" s="37">
        <v>1</v>
      </c>
      <c r="AD214" s="39">
        <f>SUM(Z214:AC215)</f>
        <v>4</v>
      </c>
    </row>
    <row r="215" spans="1:30" ht="30.75" thickBot="1">
      <c r="A215" s="42"/>
      <c r="B215" s="3" t="s">
        <v>356</v>
      </c>
      <c r="C215" s="16"/>
      <c r="D215" s="17"/>
      <c r="E215" s="9">
        <f>E214/D214</f>
        <v>0.5</v>
      </c>
      <c r="F215" s="9">
        <f>F214/D214</f>
        <v>0.45</v>
      </c>
      <c r="G215" s="9">
        <f>G214/D214</f>
        <v>0.05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9"/>
      <c r="T215" s="47"/>
      <c r="U215" s="47"/>
      <c r="V215" s="47"/>
      <c r="W215" s="47"/>
      <c r="X215" s="47"/>
      <c r="Y215" s="47"/>
      <c r="Z215" s="51"/>
      <c r="AA215" s="38"/>
      <c r="AB215" s="38"/>
      <c r="AC215" s="38"/>
      <c r="AD215" s="40"/>
    </row>
    <row r="216" spans="1:30" ht="31.5">
      <c r="A216" s="41">
        <v>105</v>
      </c>
      <c r="B216" s="1" t="s">
        <v>159</v>
      </c>
      <c r="C216" s="15" t="s">
        <v>279</v>
      </c>
      <c r="D216" s="20">
        <v>250000</v>
      </c>
      <c r="E216" s="20">
        <v>125000</v>
      </c>
      <c r="F216" s="20">
        <v>110000</v>
      </c>
      <c r="G216" s="20">
        <v>15000</v>
      </c>
      <c r="H216" s="46">
        <v>3</v>
      </c>
      <c r="I216" s="46">
        <v>3</v>
      </c>
      <c r="J216" s="46">
        <v>3</v>
      </c>
      <c r="K216" s="46">
        <v>3</v>
      </c>
      <c r="L216" s="46">
        <v>3</v>
      </c>
      <c r="M216" s="46">
        <v>3</v>
      </c>
      <c r="N216" s="46">
        <v>3</v>
      </c>
      <c r="O216" s="46">
        <v>2</v>
      </c>
      <c r="P216" s="46">
        <v>3</v>
      </c>
      <c r="Q216" s="46">
        <v>3</v>
      </c>
      <c r="R216" s="46">
        <v>3</v>
      </c>
      <c r="S216" s="48"/>
      <c r="T216" s="46">
        <v>3</v>
      </c>
      <c r="U216" s="46">
        <v>3</v>
      </c>
      <c r="V216" s="46">
        <v>3</v>
      </c>
      <c r="W216" s="46">
        <v>3</v>
      </c>
      <c r="X216" s="46">
        <v>3</v>
      </c>
      <c r="Y216" s="46">
        <v>3</v>
      </c>
      <c r="Z216" s="50">
        <f t="shared" ref="Z216" si="108">SUM(H216:Y217)/17</f>
        <v>2.9411764705882355</v>
      </c>
      <c r="AA216" s="37">
        <v>0</v>
      </c>
      <c r="AB216" s="37">
        <v>1</v>
      </c>
      <c r="AC216" s="37">
        <v>0</v>
      </c>
      <c r="AD216" s="39">
        <f>SUM(Z216:AC217)</f>
        <v>3.9411764705882355</v>
      </c>
    </row>
    <row r="217" spans="1:30" ht="30.75" thickBot="1">
      <c r="A217" s="42"/>
      <c r="B217" s="3" t="s">
        <v>160</v>
      </c>
      <c r="C217" s="16"/>
      <c r="D217" s="17"/>
      <c r="E217" s="9">
        <f>E216/D216</f>
        <v>0.5</v>
      </c>
      <c r="F217" s="9">
        <f>F216/D216</f>
        <v>0.44</v>
      </c>
      <c r="G217" s="9">
        <f>G216/D216</f>
        <v>0.06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9"/>
      <c r="T217" s="47"/>
      <c r="U217" s="47"/>
      <c r="V217" s="47"/>
      <c r="W217" s="47"/>
      <c r="X217" s="47"/>
      <c r="Y217" s="47"/>
      <c r="Z217" s="51"/>
      <c r="AA217" s="38"/>
      <c r="AB217" s="38"/>
      <c r="AC217" s="38"/>
      <c r="AD217" s="40"/>
    </row>
    <row r="218" spans="1:30" ht="47.25">
      <c r="A218" s="41">
        <v>106</v>
      </c>
      <c r="B218" s="1" t="s">
        <v>303</v>
      </c>
      <c r="C218" s="15" t="s">
        <v>304</v>
      </c>
      <c r="D218" s="20">
        <v>200000</v>
      </c>
      <c r="E218" s="20">
        <v>100000</v>
      </c>
      <c r="F218" s="20">
        <v>88000</v>
      </c>
      <c r="G218" s="20">
        <v>12000</v>
      </c>
      <c r="H218" s="46">
        <v>2</v>
      </c>
      <c r="I218" s="46">
        <v>2</v>
      </c>
      <c r="J218" s="46">
        <v>1</v>
      </c>
      <c r="K218" s="46">
        <v>3</v>
      </c>
      <c r="L218" s="46">
        <v>2</v>
      </c>
      <c r="M218" s="46">
        <v>2</v>
      </c>
      <c r="N218" s="46">
        <v>2</v>
      </c>
      <c r="O218" s="46">
        <v>1</v>
      </c>
      <c r="P218" s="46">
        <v>2</v>
      </c>
      <c r="Q218" s="46">
        <v>2</v>
      </c>
      <c r="R218" s="46">
        <v>1</v>
      </c>
      <c r="S218" s="48"/>
      <c r="T218" s="46">
        <v>2</v>
      </c>
      <c r="U218" s="46">
        <v>2</v>
      </c>
      <c r="V218" s="46">
        <v>2</v>
      </c>
      <c r="W218" s="46">
        <v>2</v>
      </c>
      <c r="X218" s="46">
        <v>3</v>
      </c>
      <c r="Y218" s="46">
        <v>2</v>
      </c>
      <c r="Z218" s="50">
        <f t="shared" ref="Z218" si="109">SUM(H218:Y219)/17</f>
        <v>1.9411764705882353</v>
      </c>
      <c r="AA218" s="37">
        <v>1</v>
      </c>
      <c r="AB218" s="37">
        <v>1</v>
      </c>
      <c r="AC218" s="37">
        <v>0</v>
      </c>
      <c r="AD218" s="39">
        <f t="shared" ref="AD218:AD220" si="110">SUM(Z218:AC219)</f>
        <v>3.9411764705882355</v>
      </c>
    </row>
    <row r="219" spans="1:30" ht="16.5" customHeight="1" thickBot="1">
      <c r="A219" s="42"/>
      <c r="B219" s="3" t="s">
        <v>189</v>
      </c>
      <c r="C219" s="16"/>
      <c r="D219" s="17"/>
      <c r="E219" s="9">
        <f>E218/D218</f>
        <v>0.5</v>
      </c>
      <c r="F219" s="9">
        <f>F218/D218</f>
        <v>0.44</v>
      </c>
      <c r="G219" s="9">
        <f>G218/D218</f>
        <v>0.06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9"/>
      <c r="T219" s="47"/>
      <c r="U219" s="47"/>
      <c r="V219" s="47"/>
      <c r="W219" s="47"/>
      <c r="X219" s="47"/>
      <c r="Y219" s="47"/>
      <c r="Z219" s="51"/>
      <c r="AA219" s="38"/>
      <c r="AB219" s="38"/>
      <c r="AC219" s="38"/>
      <c r="AD219" s="40"/>
    </row>
    <row r="220" spans="1:30" ht="47.25">
      <c r="A220" s="41">
        <v>107</v>
      </c>
      <c r="B220" s="1" t="s">
        <v>99</v>
      </c>
      <c r="C220" s="15" t="s">
        <v>309</v>
      </c>
      <c r="D220" s="20">
        <v>199535</v>
      </c>
      <c r="E220" s="20">
        <v>99767.5</v>
      </c>
      <c r="F220" s="20">
        <v>87795.4</v>
      </c>
      <c r="G220" s="20">
        <v>11972.1</v>
      </c>
      <c r="H220" s="46">
        <v>2</v>
      </c>
      <c r="I220" s="46">
        <v>2</v>
      </c>
      <c r="J220" s="46">
        <v>2</v>
      </c>
      <c r="K220" s="46">
        <v>2</v>
      </c>
      <c r="L220" s="46">
        <v>2</v>
      </c>
      <c r="M220" s="46">
        <v>2</v>
      </c>
      <c r="N220" s="46">
        <v>2</v>
      </c>
      <c r="O220" s="46">
        <v>3</v>
      </c>
      <c r="P220" s="46">
        <v>2</v>
      </c>
      <c r="Q220" s="46">
        <v>1</v>
      </c>
      <c r="R220" s="46">
        <v>1</v>
      </c>
      <c r="S220" s="48"/>
      <c r="T220" s="46">
        <v>2</v>
      </c>
      <c r="U220" s="46">
        <v>2</v>
      </c>
      <c r="V220" s="46">
        <v>2</v>
      </c>
      <c r="W220" s="46">
        <v>2</v>
      </c>
      <c r="X220" s="46">
        <v>2</v>
      </c>
      <c r="Y220" s="46">
        <v>2</v>
      </c>
      <c r="Z220" s="50">
        <f t="shared" ref="Z220" si="111">SUM(H220:Y221)/17</f>
        <v>1.9411764705882353</v>
      </c>
      <c r="AA220" s="37">
        <v>0</v>
      </c>
      <c r="AB220" s="37">
        <v>1</v>
      </c>
      <c r="AC220" s="37">
        <v>1</v>
      </c>
      <c r="AD220" s="39">
        <f t="shared" si="110"/>
        <v>3.9411764705882355</v>
      </c>
    </row>
    <row r="221" spans="1:30" ht="16.5" customHeight="1" thickBot="1">
      <c r="A221" s="42"/>
      <c r="B221" s="3" t="s">
        <v>29</v>
      </c>
      <c r="C221" s="16"/>
      <c r="D221" s="17"/>
      <c r="E221" s="9">
        <f>E220/D220</f>
        <v>0.5</v>
      </c>
      <c r="F221" s="9">
        <f>F220/D220</f>
        <v>0.43999999999999995</v>
      </c>
      <c r="G221" s="9">
        <f>G220/D220</f>
        <v>6.0000000000000005E-2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9"/>
      <c r="T221" s="47"/>
      <c r="U221" s="47"/>
      <c r="V221" s="47"/>
      <c r="W221" s="47"/>
      <c r="X221" s="47"/>
      <c r="Y221" s="47"/>
      <c r="Z221" s="51"/>
      <c r="AA221" s="38"/>
      <c r="AB221" s="38"/>
      <c r="AC221" s="38"/>
      <c r="AD221" s="40"/>
    </row>
    <row r="222" spans="1:30" ht="47.25">
      <c r="A222" s="41">
        <v>108</v>
      </c>
      <c r="B222" s="1" t="s">
        <v>99</v>
      </c>
      <c r="C222" s="15" t="s">
        <v>317</v>
      </c>
      <c r="D222" s="20">
        <v>196880.69</v>
      </c>
      <c r="E222" s="20">
        <v>98440.35</v>
      </c>
      <c r="F222" s="20">
        <v>86627.5</v>
      </c>
      <c r="G222" s="20">
        <v>11812.84</v>
      </c>
      <c r="H222" s="46">
        <v>2</v>
      </c>
      <c r="I222" s="46">
        <v>2</v>
      </c>
      <c r="J222" s="46">
        <v>2</v>
      </c>
      <c r="K222" s="46">
        <v>2</v>
      </c>
      <c r="L222" s="46">
        <v>2</v>
      </c>
      <c r="M222" s="46">
        <v>2</v>
      </c>
      <c r="N222" s="46">
        <v>2</v>
      </c>
      <c r="O222" s="46">
        <v>3</v>
      </c>
      <c r="P222" s="46">
        <v>2</v>
      </c>
      <c r="Q222" s="46">
        <v>1</v>
      </c>
      <c r="R222" s="46">
        <v>1</v>
      </c>
      <c r="S222" s="48"/>
      <c r="T222" s="46">
        <v>2</v>
      </c>
      <c r="U222" s="46">
        <v>2</v>
      </c>
      <c r="V222" s="46">
        <v>2</v>
      </c>
      <c r="W222" s="46">
        <v>2</v>
      </c>
      <c r="X222" s="46">
        <v>2</v>
      </c>
      <c r="Y222" s="46">
        <v>2</v>
      </c>
      <c r="Z222" s="50">
        <f>SUM(H222:Y223)/17</f>
        <v>1.9411764705882353</v>
      </c>
      <c r="AA222" s="37">
        <v>0</v>
      </c>
      <c r="AB222" s="37">
        <v>1</v>
      </c>
      <c r="AC222" s="37">
        <v>1</v>
      </c>
      <c r="AD222" s="39">
        <f>SUM(Z222:AC223)</f>
        <v>3.9411764705882355</v>
      </c>
    </row>
    <row r="223" spans="1:30" ht="16.5" customHeight="1" thickBot="1">
      <c r="A223" s="42"/>
      <c r="B223" s="3" t="s">
        <v>29</v>
      </c>
      <c r="C223" s="16"/>
      <c r="D223" s="17"/>
      <c r="E223" s="9">
        <f>E222/D222</f>
        <v>0.50000002539609145</v>
      </c>
      <c r="F223" s="9">
        <f>F222/D222</f>
        <v>0.43999998171481419</v>
      </c>
      <c r="G223" s="9">
        <f>G222/D222</f>
        <v>5.9999992889094404E-2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9"/>
      <c r="T223" s="47"/>
      <c r="U223" s="47"/>
      <c r="V223" s="47"/>
      <c r="W223" s="47"/>
      <c r="X223" s="47"/>
      <c r="Y223" s="47"/>
      <c r="Z223" s="51"/>
      <c r="AA223" s="38"/>
      <c r="AB223" s="38"/>
      <c r="AC223" s="38"/>
      <c r="AD223" s="40"/>
    </row>
    <row r="224" spans="1:30" ht="47.25">
      <c r="A224" s="41">
        <v>109</v>
      </c>
      <c r="B224" s="1" t="s">
        <v>151</v>
      </c>
      <c r="C224" s="15" t="s">
        <v>319</v>
      </c>
      <c r="D224" s="20">
        <v>180000</v>
      </c>
      <c r="E224" s="20">
        <v>90000</v>
      </c>
      <c r="F224" s="20">
        <v>79200</v>
      </c>
      <c r="G224" s="20">
        <v>10800</v>
      </c>
      <c r="H224" s="46">
        <v>2</v>
      </c>
      <c r="I224" s="46">
        <v>2</v>
      </c>
      <c r="J224" s="46">
        <v>1</v>
      </c>
      <c r="K224" s="46">
        <v>2</v>
      </c>
      <c r="L224" s="46">
        <v>2</v>
      </c>
      <c r="M224" s="46">
        <v>2</v>
      </c>
      <c r="N224" s="46">
        <v>2</v>
      </c>
      <c r="O224" s="46">
        <v>1</v>
      </c>
      <c r="P224" s="46">
        <v>2</v>
      </c>
      <c r="Q224" s="46">
        <v>2</v>
      </c>
      <c r="R224" s="46">
        <v>2</v>
      </c>
      <c r="S224" s="48"/>
      <c r="T224" s="46">
        <v>2</v>
      </c>
      <c r="U224" s="46">
        <v>2</v>
      </c>
      <c r="V224" s="46">
        <v>2</v>
      </c>
      <c r="W224" s="46">
        <v>2</v>
      </c>
      <c r="X224" s="46">
        <v>3</v>
      </c>
      <c r="Y224" s="46">
        <v>2</v>
      </c>
      <c r="Z224" s="50">
        <f>SUM(H224:Y225)/17</f>
        <v>1.9411764705882353</v>
      </c>
      <c r="AA224" s="37">
        <v>1</v>
      </c>
      <c r="AB224" s="37">
        <v>1</v>
      </c>
      <c r="AC224" s="37">
        <v>0</v>
      </c>
      <c r="AD224" s="39">
        <f>SUM(Z224:AC225)</f>
        <v>3.9411764705882355</v>
      </c>
    </row>
    <row r="225" spans="1:30" ht="16.5" customHeight="1" thickBot="1">
      <c r="A225" s="42"/>
      <c r="B225" s="3" t="s">
        <v>29</v>
      </c>
      <c r="C225" s="16"/>
      <c r="D225" s="17"/>
      <c r="E225" s="9">
        <f>E224/D224</f>
        <v>0.5</v>
      </c>
      <c r="F225" s="9">
        <f>F224/D224</f>
        <v>0.44</v>
      </c>
      <c r="G225" s="9">
        <f>G224/D224</f>
        <v>0.06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9"/>
      <c r="T225" s="47"/>
      <c r="U225" s="47"/>
      <c r="V225" s="47"/>
      <c r="W225" s="47"/>
      <c r="X225" s="47"/>
      <c r="Y225" s="47"/>
      <c r="Z225" s="51"/>
      <c r="AA225" s="38"/>
      <c r="AB225" s="38"/>
      <c r="AC225" s="38"/>
      <c r="AD225" s="40"/>
    </row>
    <row r="226" spans="1:30" ht="63">
      <c r="A226" s="41">
        <v>110</v>
      </c>
      <c r="B226" s="1" t="s">
        <v>132</v>
      </c>
      <c r="C226" s="15" t="s">
        <v>337</v>
      </c>
      <c r="D226" s="20">
        <v>100000</v>
      </c>
      <c r="E226" s="20">
        <v>50000</v>
      </c>
      <c r="F226" s="20">
        <v>44000</v>
      </c>
      <c r="G226" s="20">
        <v>6000</v>
      </c>
      <c r="H226" s="46">
        <v>2</v>
      </c>
      <c r="I226" s="46">
        <v>2</v>
      </c>
      <c r="J226" s="46">
        <v>1</v>
      </c>
      <c r="K226" s="46">
        <v>3</v>
      </c>
      <c r="L226" s="46">
        <v>2</v>
      </c>
      <c r="M226" s="46">
        <v>2</v>
      </c>
      <c r="N226" s="46">
        <v>2</v>
      </c>
      <c r="O226" s="46">
        <v>2</v>
      </c>
      <c r="P226" s="46">
        <v>2</v>
      </c>
      <c r="Q226" s="46">
        <v>2</v>
      </c>
      <c r="R226" s="46">
        <v>1</v>
      </c>
      <c r="S226" s="48"/>
      <c r="T226" s="46">
        <v>2</v>
      </c>
      <c r="U226" s="46">
        <v>2</v>
      </c>
      <c r="V226" s="46">
        <v>2</v>
      </c>
      <c r="W226" s="46">
        <v>2</v>
      </c>
      <c r="X226" s="46">
        <v>2</v>
      </c>
      <c r="Y226" s="46">
        <v>2</v>
      </c>
      <c r="Z226" s="50">
        <f>SUM(H226:Y227)/17</f>
        <v>1.9411764705882353</v>
      </c>
      <c r="AA226" s="37">
        <v>1</v>
      </c>
      <c r="AB226" s="37">
        <v>1</v>
      </c>
      <c r="AC226" s="37">
        <v>0</v>
      </c>
      <c r="AD226" s="39">
        <f>SUM(Z226:AC227)</f>
        <v>3.9411764705882355</v>
      </c>
    </row>
    <row r="227" spans="1:30" ht="45.75" thickBot="1">
      <c r="A227" s="42"/>
      <c r="B227" s="3" t="s">
        <v>133</v>
      </c>
      <c r="C227" s="16"/>
      <c r="D227" s="17"/>
      <c r="E227" s="9">
        <f>E226/D226</f>
        <v>0.5</v>
      </c>
      <c r="F227" s="9">
        <f>F226/D226</f>
        <v>0.44</v>
      </c>
      <c r="G227" s="9">
        <f>G226/D226</f>
        <v>0.06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9"/>
      <c r="T227" s="47"/>
      <c r="U227" s="47"/>
      <c r="V227" s="47"/>
      <c r="W227" s="47"/>
      <c r="X227" s="47"/>
      <c r="Y227" s="47"/>
      <c r="Z227" s="51"/>
      <c r="AA227" s="38"/>
      <c r="AB227" s="38"/>
      <c r="AC227" s="38"/>
      <c r="AD227" s="40"/>
    </row>
    <row r="228" spans="1:30" ht="94.5">
      <c r="A228" s="41">
        <v>111</v>
      </c>
      <c r="B228" s="1" t="s">
        <v>132</v>
      </c>
      <c r="C228" s="15" t="s">
        <v>339</v>
      </c>
      <c r="D228" s="20">
        <v>100000</v>
      </c>
      <c r="E228" s="20">
        <v>50000</v>
      </c>
      <c r="F228" s="20">
        <v>44000</v>
      </c>
      <c r="G228" s="20">
        <v>6000</v>
      </c>
      <c r="H228" s="46">
        <v>2</v>
      </c>
      <c r="I228" s="46">
        <v>2</v>
      </c>
      <c r="J228" s="46">
        <v>1</v>
      </c>
      <c r="K228" s="46">
        <v>2</v>
      </c>
      <c r="L228" s="46">
        <v>2</v>
      </c>
      <c r="M228" s="46">
        <v>2</v>
      </c>
      <c r="N228" s="46">
        <v>2</v>
      </c>
      <c r="O228" s="46">
        <v>2</v>
      </c>
      <c r="P228" s="46">
        <v>2</v>
      </c>
      <c r="Q228" s="46">
        <v>3</v>
      </c>
      <c r="R228" s="46">
        <v>1</v>
      </c>
      <c r="S228" s="48"/>
      <c r="T228" s="46">
        <v>2</v>
      </c>
      <c r="U228" s="46">
        <v>2</v>
      </c>
      <c r="V228" s="46">
        <v>2</v>
      </c>
      <c r="W228" s="46">
        <v>2</v>
      </c>
      <c r="X228" s="46">
        <v>2</v>
      </c>
      <c r="Y228" s="46">
        <v>2</v>
      </c>
      <c r="Z228" s="50">
        <f>SUM(H228:Y229)/17</f>
        <v>1.9411764705882353</v>
      </c>
      <c r="AA228" s="37">
        <v>1</v>
      </c>
      <c r="AB228" s="37">
        <v>1</v>
      </c>
      <c r="AC228" s="37">
        <v>0</v>
      </c>
      <c r="AD228" s="39">
        <f>SUM(Z228:AC229)</f>
        <v>3.9411764705882355</v>
      </c>
    </row>
    <row r="229" spans="1:30" ht="45.75" thickBot="1">
      <c r="A229" s="42"/>
      <c r="B229" s="3" t="s">
        <v>133</v>
      </c>
      <c r="C229" s="16"/>
      <c r="D229" s="17"/>
      <c r="E229" s="9">
        <f>E228/D228</f>
        <v>0.5</v>
      </c>
      <c r="F229" s="9">
        <f>F228/D228</f>
        <v>0.44</v>
      </c>
      <c r="G229" s="9">
        <f>G228/D228</f>
        <v>0.06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9"/>
      <c r="T229" s="47"/>
      <c r="U229" s="47"/>
      <c r="V229" s="47"/>
      <c r="W229" s="47"/>
      <c r="X229" s="47"/>
      <c r="Y229" s="47"/>
      <c r="Z229" s="51"/>
      <c r="AA229" s="38"/>
      <c r="AB229" s="38"/>
      <c r="AC229" s="38"/>
      <c r="AD229" s="40"/>
    </row>
    <row r="230" spans="1:30" ht="78.75">
      <c r="A230" s="41">
        <v>112</v>
      </c>
      <c r="B230" s="1" t="s">
        <v>349</v>
      </c>
      <c r="C230" s="15" t="s">
        <v>350</v>
      </c>
      <c r="D230" s="20">
        <v>69290</v>
      </c>
      <c r="E230" s="20">
        <v>34645</v>
      </c>
      <c r="F230" s="20">
        <v>30487</v>
      </c>
      <c r="G230" s="20">
        <v>4158</v>
      </c>
      <c r="H230" s="46">
        <v>2</v>
      </c>
      <c r="I230" s="46">
        <v>2</v>
      </c>
      <c r="J230" s="46">
        <v>1</v>
      </c>
      <c r="K230" s="46">
        <v>2</v>
      </c>
      <c r="L230" s="46">
        <v>2</v>
      </c>
      <c r="M230" s="46">
        <v>2</v>
      </c>
      <c r="N230" s="46">
        <v>2</v>
      </c>
      <c r="O230" s="46">
        <v>1</v>
      </c>
      <c r="P230" s="46">
        <v>2</v>
      </c>
      <c r="Q230" s="46">
        <v>2</v>
      </c>
      <c r="R230" s="46">
        <v>2</v>
      </c>
      <c r="S230" s="48"/>
      <c r="T230" s="46">
        <v>2</v>
      </c>
      <c r="U230" s="46">
        <v>3</v>
      </c>
      <c r="V230" s="46">
        <v>2</v>
      </c>
      <c r="W230" s="46">
        <v>2</v>
      </c>
      <c r="X230" s="46">
        <v>2</v>
      </c>
      <c r="Y230" s="46">
        <v>2</v>
      </c>
      <c r="Z230" s="50">
        <f>SUM(H230:Y231)/17</f>
        <v>1.9411764705882353</v>
      </c>
      <c r="AA230" s="37">
        <v>1</v>
      </c>
      <c r="AB230" s="37">
        <v>1</v>
      </c>
      <c r="AC230" s="37">
        <v>0</v>
      </c>
      <c r="AD230" s="39">
        <f>SUM(Z230:AC231)</f>
        <v>3.9411764705882355</v>
      </c>
    </row>
    <row r="231" spans="1:30" ht="16.5" customHeight="1" thickBot="1">
      <c r="A231" s="42"/>
      <c r="B231" s="3" t="s">
        <v>29</v>
      </c>
      <c r="C231" s="16"/>
      <c r="D231" s="17"/>
      <c r="E231" s="9">
        <f>E230/D230</f>
        <v>0.5</v>
      </c>
      <c r="F231" s="9">
        <f>F230/D230</f>
        <v>0.43999134074180979</v>
      </c>
      <c r="G231" s="9">
        <f>G230/D230</f>
        <v>6.0008659258190218E-2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9"/>
      <c r="T231" s="47"/>
      <c r="U231" s="47"/>
      <c r="V231" s="47"/>
      <c r="W231" s="47"/>
      <c r="X231" s="47"/>
      <c r="Y231" s="47"/>
      <c r="Z231" s="51"/>
      <c r="AA231" s="38"/>
      <c r="AB231" s="38"/>
      <c r="AC231" s="38"/>
      <c r="AD231" s="40"/>
    </row>
    <row r="232" spans="1:30" ht="78.75">
      <c r="A232" s="41">
        <v>113</v>
      </c>
      <c r="B232" s="1" t="s">
        <v>188</v>
      </c>
      <c r="C232" s="15" t="s">
        <v>341</v>
      </c>
      <c r="D232" s="20">
        <v>100000</v>
      </c>
      <c r="E232" s="20">
        <v>50000</v>
      </c>
      <c r="F232" s="20">
        <v>44000</v>
      </c>
      <c r="G232" s="20">
        <v>6000</v>
      </c>
      <c r="H232" s="46">
        <v>2</v>
      </c>
      <c r="I232" s="46">
        <v>2</v>
      </c>
      <c r="J232" s="46">
        <v>1</v>
      </c>
      <c r="K232" s="46">
        <v>3</v>
      </c>
      <c r="L232" s="46">
        <v>2</v>
      </c>
      <c r="M232" s="46">
        <v>2</v>
      </c>
      <c r="N232" s="46">
        <v>2</v>
      </c>
      <c r="O232" s="46">
        <v>1</v>
      </c>
      <c r="P232" s="46">
        <v>2</v>
      </c>
      <c r="Q232" s="46">
        <v>2</v>
      </c>
      <c r="R232" s="46">
        <v>1</v>
      </c>
      <c r="S232" s="48"/>
      <c r="T232" s="46">
        <v>2</v>
      </c>
      <c r="U232" s="46">
        <v>2</v>
      </c>
      <c r="V232" s="46">
        <v>2</v>
      </c>
      <c r="W232" s="46">
        <v>2</v>
      </c>
      <c r="X232" s="46">
        <v>2</v>
      </c>
      <c r="Y232" s="46">
        <v>2</v>
      </c>
      <c r="Z232" s="50">
        <f>SUM(H232:Y233)/17</f>
        <v>1.8823529411764706</v>
      </c>
      <c r="AA232" s="37">
        <v>1</v>
      </c>
      <c r="AB232" s="37">
        <v>1</v>
      </c>
      <c r="AC232" s="37">
        <v>0</v>
      </c>
      <c r="AD232" s="39">
        <f>SUM(Z232:AC233)</f>
        <v>3.8823529411764706</v>
      </c>
    </row>
    <row r="233" spans="1:30" ht="16.5" customHeight="1" thickBot="1">
      <c r="A233" s="42"/>
      <c r="B233" s="3" t="s">
        <v>189</v>
      </c>
      <c r="C233" s="16"/>
      <c r="D233" s="17"/>
      <c r="E233" s="9">
        <f>E232/D232</f>
        <v>0.5</v>
      </c>
      <c r="F233" s="9">
        <f>F232/D232</f>
        <v>0.44</v>
      </c>
      <c r="G233" s="9">
        <f>G232/D232</f>
        <v>0.06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9"/>
      <c r="T233" s="47"/>
      <c r="U233" s="47"/>
      <c r="V233" s="47"/>
      <c r="W233" s="47"/>
      <c r="X233" s="47"/>
      <c r="Y233" s="47"/>
      <c r="Z233" s="51"/>
      <c r="AA233" s="38"/>
      <c r="AB233" s="38"/>
      <c r="AC233" s="38"/>
      <c r="AD233" s="40"/>
    </row>
    <row r="234" spans="1:30" ht="126">
      <c r="A234" s="41">
        <v>114</v>
      </c>
      <c r="B234" s="1" t="s">
        <v>132</v>
      </c>
      <c r="C234" s="15" t="s">
        <v>257</v>
      </c>
      <c r="D234" s="20">
        <v>400000</v>
      </c>
      <c r="E234" s="20">
        <v>200000</v>
      </c>
      <c r="F234" s="20">
        <v>180000</v>
      </c>
      <c r="G234" s="20">
        <v>20000</v>
      </c>
      <c r="H234" s="46">
        <v>3</v>
      </c>
      <c r="I234" s="46">
        <v>3</v>
      </c>
      <c r="J234" s="46">
        <v>1</v>
      </c>
      <c r="K234" s="46">
        <v>3</v>
      </c>
      <c r="L234" s="46">
        <v>3</v>
      </c>
      <c r="M234" s="46">
        <v>3</v>
      </c>
      <c r="N234" s="46">
        <v>3</v>
      </c>
      <c r="O234" s="46">
        <v>2</v>
      </c>
      <c r="P234" s="46">
        <v>3</v>
      </c>
      <c r="Q234" s="46">
        <v>3</v>
      </c>
      <c r="R234" s="46">
        <v>3</v>
      </c>
      <c r="S234" s="48"/>
      <c r="T234" s="46">
        <v>3</v>
      </c>
      <c r="U234" s="46">
        <v>3</v>
      </c>
      <c r="V234" s="46">
        <v>3</v>
      </c>
      <c r="W234" s="46">
        <v>3</v>
      </c>
      <c r="X234" s="46">
        <v>3</v>
      </c>
      <c r="Y234" s="46">
        <v>3</v>
      </c>
      <c r="Z234" s="50">
        <f>SUM(H234:Y235)/17</f>
        <v>2.8235294117647061</v>
      </c>
      <c r="AA234" s="37">
        <v>1</v>
      </c>
      <c r="AB234" s="37">
        <v>0</v>
      </c>
      <c r="AC234" s="37">
        <v>0</v>
      </c>
      <c r="AD234" s="39">
        <f t="shared" ref="AD234" si="112">SUM(Z234:AC235)</f>
        <v>3.8235294117647061</v>
      </c>
    </row>
    <row r="235" spans="1:30" ht="26.25" customHeight="1" thickBot="1">
      <c r="A235" s="42"/>
      <c r="B235" s="3" t="s">
        <v>29</v>
      </c>
      <c r="C235" s="16"/>
      <c r="D235" s="17"/>
      <c r="E235" s="9">
        <f>E234/D234</f>
        <v>0.5</v>
      </c>
      <c r="F235" s="9">
        <f>F234/D234</f>
        <v>0.45</v>
      </c>
      <c r="G235" s="9">
        <f>G234/D234</f>
        <v>0.05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9"/>
      <c r="T235" s="47"/>
      <c r="U235" s="47"/>
      <c r="V235" s="47"/>
      <c r="W235" s="47"/>
      <c r="X235" s="47"/>
      <c r="Y235" s="47"/>
      <c r="Z235" s="51"/>
      <c r="AA235" s="38"/>
      <c r="AB235" s="38"/>
      <c r="AC235" s="38"/>
      <c r="AD235" s="40"/>
    </row>
    <row r="236" spans="1:30" ht="48" customHeight="1">
      <c r="A236" s="41">
        <v>115</v>
      </c>
      <c r="B236" s="1" t="s">
        <v>197</v>
      </c>
      <c r="C236" s="15" t="s">
        <v>249</v>
      </c>
      <c r="D236" s="10">
        <v>570250</v>
      </c>
      <c r="E236" s="10">
        <v>199783</v>
      </c>
      <c r="F236" s="10" t="s">
        <v>415</v>
      </c>
      <c r="G236" s="10">
        <v>29000</v>
      </c>
      <c r="H236" s="46">
        <v>3</v>
      </c>
      <c r="I236" s="46">
        <v>2</v>
      </c>
      <c r="J236" s="46">
        <v>3</v>
      </c>
      <c r="K236" s="46">
        <v>3</v>
      </c>
      <c r="L236" s="46">
        <v>3</v>
      </c>
      <c r="M236" s="46">
        <v>2</v>
      </c>
      <c r="N236" s="46">
        <v>3</v>
      </c>
      <c r="O236" s="46">
        <v>2</v>
      </c>
      <c r="P236" s="46">
        <v>3</v>
      </c>
      <c r="Q236" s="46">
        <v>2</v>
      </c>
      <c r="R236" s="46">
        <v>3</v>
      </c>
      <c r="S236" s="48"/>
      <c r="T236" s="46">
        <v>3</v>
      </c>
      <c r="U236" s="46">
        <v>3</v>
      </c>
      <c r="V236" s="46">
        <v>3</v>
      </c>
      <c r="W236" s="46">
        <v>3</v>
      </c>
      <c r="X236" s="46">
        <v>3</v>
      </c>
      <c r="Y236" s="46">
        <v>3</v>
      </c>
      <c r="Z236" s="50">
        <f>SUM(H236:Y238)/17</f>
        <v>2.7647058823529411</v>
      </c>
      <c r="AA236" s="37">
        <v>1</v>
      </c>
      <c r="AB236" s="37">
        <v>0</v>
      </c>
      <c r="AC236" s="37">
        <v>0</v>
      </c>
      <c r="AD236" s="39">
        <f>SUM(Z236:AC238)</f>
        <v>3.7647058823529411</v>
      </c>
    </row>
    <row r="237" spans="1:30" ht="48" customHeight="1">
      <c r="A237" s="65"/>
      <c r="B237" s="1"/>
      <c r="C237" s="5"/>
      <c r="D237" s="11"/>
      <c r="E237" s="11"/>
      <c r="F237" s="14" t="s">
        <v>416</v>
      </c>
      <c r="G237" s="11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5"/>
      <c r="T237" s="54"/>
      <c r="U237" s="54"/>
      <c r="V237" s="54"/>
      <c r="W237" s="54"/>
      <c r="X237" s="54"/>
      <c r="Y237" s="54"/>
      <c r="Z237" s="56"/>
      <c r="AA237" s="52"/>
      <c r="AB237" s="52"/>
      <c r="AC237" s="52"/>
      <c r="AD237" s="53"/>
    </row>
    <row r="238" spans="1:30" ht="46.5" customHeight="1" thickBot="1">
      <c r="A238" s="42"/>
      <c r="B238" s="3" t="s">
        <v>198</v>
      </c>
      <c r="C238" s="16"/>
      <c r="D238" s="12"/>
      <c r="E238" s="13">
        <f>E236/D236</f>
        <v>0.35034283209118805</v>
      </c>
      <c r="F238" s="13">
        <f>29.99%+29.89%</f>
        <v>0.5988</v>
      </c>
      <c r="G238" s="13">
        <f>G236/D236</f>
        <v>5.0854888206926789E-2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9"/>
      <c r="T238" s="47"/>
      <c r="U238" s="47"/>
      <c r="V238" s="47"/>
      <c r="W238" s="47"/>
      <c r="X238" s="47"/>
      <c r="Y238" s="47"/>
      <c r="Z238" s="51"/>
      <c r="AA238" s="38"/>
      <c r="AB238" s="38"/>
      <c r="AC238" s="38"/>
      <c r="AD238" s="40"/>
    </row>
    <row r="239" spans="1:30" ht="78.75">
      <c r="A239" s="41">
        <v>116</v>
      </c>
      <c r="B239" s="1" t="s">
        <v>132</v>
      </c>
      <c r="C239" s="15" t="s">
        <v>362</v>
      </c>
      <c r="D239" s="20">
        <v>29700</v>
      </c>
      <c r="E239" s="20">
        <v>14850</v>
      </c>
      <c r="F239" s="20">
        <v>13365</v>
      </c>
      <c r="G239" s="20">
        <v>1485</v>
      </c>
      <c r="H239" s="46">
        <v>3</v>
      </c>
      <c r="I239" s="46">
        <v>2</v>
      </c>
      <c r="J239" s="46">
        <v>1</v>
      </c>
      <c r="K239" s="46">
        <v>3</v>
      </c>
      <c r="L239" s="46">
        <v>3</v>
      </c>
      <c r="M239" s="46">
        <v>2</v>
      </c>
      <c r="N239" s="46">
        <v>3</v>
      </c>
      <c r="O239" s="46">
        <v>3</v>
      </c>
      <c r="P239" s="46">
        <v>3</v>
      </c>
      <c r="Q239" s="46">
        <v>2</v>
      </c>
      <c r="R239" s="46">
        <v>3</v>
      </c>
      <c r="S239" s="48"/>
      <c r="T239" s="46">
        <v>3</v>
      </c>
      <c r="U239" s="46">
        <v>3</v>
      </c>
      <c r="V239" s="46">
        <v>3</v>
      </c>
      <c r="W239" s="46">
        <v>3</v>
      </c>
      <c r="X239" s="46">
        <v>3</v>
      </c>
      <c r="Y239" s="46">
        <v>3</v>
      </c>
      <c r="Z239" s="50">
        <f>SUM(H239:Y240)/17</f>
        <v>2.7058823529411766</v>
      </c>
      <c r="AA239" s="37">
        <v>1</v>
      </c>
      <c r="AB239" s="37">
        <v>0</v>
      </c>
      <c r="AC239" s="37">
        <v>0</v>
      </c>
      <c r="AD239" s="39">
        <f>SUM(Z239:AC240)</f>
        <v>3.7058823529411766</v>
      </c>
    </row>
    <row r="240" spans="1:30" ht="16.5" customHeight="1" thickBot="1">
      <c r="A240" s="42"/>
      <c r="B240" s="3" t="s">
        <v>29</v>
      </c>
      <c r="C240" s="16"/>
      <c r="D240" s="17"/>
      <c r="E240" s="9">
        <f>E239/D239</f>
        <v>0.5</v>
      </c>
      <c r="F240" s="9">
        <f>F239/D239</f>
        <v>0.45</v>
      </c>
      <c r="G240" s="9">
        <f>G239/D239</f>
        <v>0.05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9"/>
      <c r="T240" s="47"/>
      <c r="U240" s="47"/>
      <c r="V240" s="47"/>
      <c r="W240" s="47"/>
      <c r="X240" s="47"/>
      <c r="Y240" s="47"/>
      <c r="Z240" s="51"/>
      <c r="AA240" s="38"/>
      <c r="AB240" s="38"/>
      <c r="AC240" s="38"/>
      <c r="AD240" s="40"/>
    </row>
    <row r="241" spans="1:30" ht="69" customHeight="1">
      <c r="A241" s="41">
        <v>117</v>
      </c>
      <c r="B241" s="18" t="s">
        <v>197</v>
      </c>
      <c r="C241" s="15" t="s">
        <v>266</v>
      </c>
      <c r="D241" s="10">
        <v>350000</v>
      </c>
      <c r="E241" s="10">
        <v>175000</v>
      </c>
      <c r="F241" s="10" t="s">
        <v>417</v>
      </c>
      <c r="G241" s="10">
        <v>18000</v>
      </c>
      <c r="H241" s="46">
        <v>3</v>
      </c>
      <c r="I241" s="46">
        <v>2</v>
      </c>
      <c r="J241" s="46">
        <v>3</v>
      </c>
      <c r="K241" s="46">
        <v>3</v>
      </c>
      <c r="L241" s="46">
        <v>3</v>
      </c>
      <c r="M241" s="46">
        <v>2</v>
      </c>
      <c r="N241" s="46">
        <v>3</v>
      </c>
      <c r="O241" s="46">
        <v>2</v>
      </c>
      <c r="P241" s="46">
        <v>3</v>
      </c>
      <c r="Q241" s="46">
        <v>2</v>
      </c>
      <c r="R241" s="46">
        <v>2</v>
      </c>
      <c r="S241" s="48"/>
      <c r="T241" s="46">
        <v>3</v>
      </c>
      <c r="U241" s="46">
        <v>3</v>
      </c>
      <c r="V241" s="46">
        <v>3</v>
      </c>
      <c r="W241" s="46">
        <v>3</v>
      </c>
      <c r="X241" s="46">
        <v>2</v>
      </c>
      <c r="Y241" s="46">
        <v>3</v>
      </c>
      <c r="Z241" s="50">
        <f>SUM(H241:Y243)/17</f>
        <v>2.6470588235294117</v>
      </c>
      <c r="AA241" s="37">
        <v>1</v>
      </c>
      <c r="AB241" s="37">
        <v>0</v>
      </c>
      <c r="AC241" s="37">
        <v>0</v>
      </c>
      <c r="AD241" s="39">
        <f>SUM(Z241:AC243)</f>
        <v>3.6470588235294117</v>
      </c>
    </row>
    <row r="242" spans="1:30" ht="45">
      <c r="A242" s="65"/>
      <c r="B242" s="19"/>
      <c r="C242" s="5"/>
      <c r="D242" s="11"/>
      <c r="E242" s="11"/>
      <c r="F242" s="14" t="s">
        <v>418</v>
      </c>
      <c r="G242" s="11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5"/>
      <c r="T242" s="54"/>
      <c r="U242" s="54"/>
      <c r="V242" s="54"/>
      <c r="W242" s="54"/>
      <c r="X242" s="54"/>
      <c r="Y242" s="54"/>
      <c r="Z242" s="56"/>
      <c r="AA242" s="52"/>
      <c r="AB242" s="52"/>
      <c r="AC242" s="52"/>
      <c r="AD242" s="53"/>
    </row>
    <row r="243" spans="1:30" ht="33" customHeight="1" thickBot="1">
      <c r="A243" s="42"/>
      <c r="B243" s="2" t="s">
        <v>198</v>
      </c>
      <c r="C243" s="16"/>
      <c r="D243" s="12"/>
      <c r="E243" s="13">
        <f>E241/D241</f>
        <v>0.5</v>
      </c>
      <c r="F243" s="13">
        <f>25.71%+19.14%</f>
        <v>0.44850000000000001</v>
      </c>
      <c r="G243" s="13">
        <f>G241/D241</f>
        <v>5.1428571428571428E-2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9"/>
      <c r="T243" s="47"/>
      <c r="U243" s="47"/>
      <c r="V243" s="47"/>
      <c r="W243" s="47"/>
      <c r="X243" s="47"/>
      <c r="Y243" s="47"/>
      <c r="Z243" s="51"/>
      <c r="AA243" s="38"/>
      <c r="AB243" s="38"/>
      <c r="AC243" s="38"/>
      <c r="AD243" s="40"/>
    </row>
    <row r="244" spans="1:30" ht="31.5">
      <c r="A244" s="41">
        <v>118</v>
      </c>
      <c r="B244" s="1" t="s">
        <v>159</v>
      </c>
      <c r="C244" s="15" t="s">
        <v>382</v>
      </c>
      <c r="D244" s="20">
        <v>88100</v>
      </c>
      <c r="E244" s="20">
        <v>44050</v>
      </c>
      <c r="F244" s="20">
        <v>38764</v>
      </c>
      <c r="G244" s="20">
        <v>5286</v>
      </c>
      <c r="H244" s="46">
        <v>1</v>
      </c>
      <c r="I244" s="46">
        <v>2</v>
      </c>
      <c r="J244" s="46">
        <v>3</v>
      </c>
      <c r="K244" s="46">
        <v>1</v>
      </c>
      <c r="L244" s="46">
        <v>1</v>
      </c>
      <c r="M244" s="46">
        <v>2</v>
      </c>
      <c r="N244" s="46">
        <v>1</v>
      </c>
      <c r="O244" s="46">
        <v>3</v>
      </c>
      <c r="P244" s="46">
        <v>1</v>
      </c>
      <c r="Q244" s="46">
        <v>3</v>
      </c>
      <c r="R244" s="46">
        <v>3</v>
      </c>
      <c r="S244" s="48"/>
      <c r="T244" s="46">
        <v>1</v>
      </c>
      <c r="U244" s="46">
        <v>1</v>
      </c>
      <c r="V244" s="46">
        <v>1</v>
      </c>
      <c r="W244" s="46">
        <v>1</v>
      </c>
      <c r="X244" s="46">
        <v>1</v>
      </c>
      <c r="Y244" s="46">
        <v>1</v>
      </c>
      <c r="Z244" s="50">
        <f>SUM(H244:Y245)/17</f>
        <v>1.588235294117647</v>
      </c>
      <c r="AA244" s="37">
        <v>1</v>
      </c>
      <c r="AB244" s="37">
        <v>1</v>
      </c>
      <c r="AC244" s="37">
        <v>0</v>
      </c>
      <c r="AD244" s="39">
        <f>SUM(Z244:AC245)</f>
        <v>3.5882352941176467</v>
      </c>
    </row>
    <row r="245" spans="1:30" ht="45.75" thickBot="1">
      <c r="A245" s="42"/>
      <c r="B245" s="3" t="s">
        <v>284</v>
      </c>
      <c r="C245" s="16"/>
      <c r="D245" s="17"/>
      <c r="E245" s="9">
        <f>E244/D244</f>
        <v>0.5</v>
      </c>
      <c r="F245" s="9">
        <f>F244/D244</f>
        <v>0.44</v>
      </c>
      <c r="G245" s="9">
        <f>G244/D244</f>
        <v>0.06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9"/>
      <c r="T245" s="47"/>
      <c r="U245" s="47"/>
      <c r="V245" s="47"/>
      <c r="W245" s="47"/>
      <c r="X245" s="47"/>
      <c r="Y245" s="47"/>
      <c r="Z245" s="51"/>
      <c r="AA245" s="38"/>
      <c r="AB245" s="38"/>
      <c r="AC245" s="38"/>
      <c r="AD245" s="40"/>
    </row>
    <row r="246" spans="1:30" ht="36" customHeight="1">
      <c r="A246" s="41">
        <v>119</v>
      </c>
      <c r="B246" s="1" t="s">
        <v>245</v>
      </c>
      <c r="C246" s="15" t="s">
        <v>247</v>
      </c>
      <c r="D246" s="20">
        <v>678380</v>
      </c>
      <c r="E246" s="20">
        <v>200000</v>
      </c>
      <c r="F246" s="20">
        <v>444461</v>
      </c>
      <c r="G246" s="20">
        <v>33919</v>
      </c>
      <c r="H246" s="46">
        <v>3</v>
      </c>
      <c r="I246" s="46">
        <v>2</v>
      </c>
      <c r="J246" s="46">
        <v>3</v>
      </c>
      <c r="K246" s="46">
        <v>3</v>
      </c>
      <c r="L246" s="46">
        <v>3</v>
      </c>
      <c r="M246" s="46">
        <v>2</v>
      </c>
      <c r="N246" s="46">
        <v>3</v>
      </c>
      <c r="O246" s="46">
        <v>1</v>
      </c>
      <c r="P246" s="46">
        <v>3</v>
      </c>
      <c r="Q246" s="46">
        <v>2</v>
      </c>
      <c r="R246" s="46">
        <v>1</v>
      </c>
      <c r="S246" s="48"/>
      <c r="T246" s="46">
        <v>3</v>
      </c>
      <c r="U246" s="46">
        <v>2</v>
      </c>
      <c r="V246" s="46">
        <v>3</v>
      </c>
      <c r="W246" s="46">
        <v>3</v>
      </c>
      <c r="X246" s="46">
        <v>3</v>
      </c>
      <c r="Y246" s="46">
        <v>3</v>
      </c>
      <c r="Z246" s="50">
        <f t="shared" ref="Z246" si="113">SUM(H246:Y247)/17</f>
        <v>2.5294117647058822</v>
      </c>
      <c r="AA246" s="37">
        <v>1</v>
      </c>
      <c r="AB246" s="37">
        <v>0</v>
      </c>
      <c r="AC246" s="37">
        <v>0</v>
      </c>
      <c r="AD246" s="39">
        <f t="shared" si="96"/>
        <v>3.5294117647058822</v>
      </c>
    </row>
    <row r="247" spans="1:30" ht="26.25" customHeight="1" thickBot="1">
      <c r="A247" s="42"/>
      <c r="B247" s="3" t="s">
        <v>246</v>
      </c>
      <c r="C247" s="16"/>
      <c r="D247" s="17"/>
      <c r="E247" s="9">
        <f>E246/D246</f>
        <v>0.29482001238244054</v>
      </c>
      <c r="F247" s="9">
        <f>F246/D246</f>
        <v>0.65517998761755947</v>
      </c>
      <c r="G247" s="9">
        <f>G246/D246</f>
        <v>0.05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9"/>
      <c r="T247" s="47"/>
      <c r="U247" s="47"/>
      <c r="V247" s="47"/>
      <c r="W247" s="47"/>
      <c r="X247" s="47"/>
      <c r="Y247" s="47"/>
      <c r="Z247" s="51"/>
      <c r="AA247" s="38"/>
      <c r="AB247" s="38"/>
      <c r="AC247" s="38"/>
      <c r="AD247" s="40"/>
    </row>
    <row r="248" spans="1:30" ht="78.75">
      <c r="A248" s="41">
        <v>120</v>
      </c>
      <c r="B248" s="1" t="s">
        <v>281</v>
      </c>
      <c r="C248" s="15" t="s">
        <v>282</v>
      </c>
      <c r="D248" s="20">
        <v>244815.5</v>
      </c>
      <c r="E248" s="20">
        <v>107718.82</v>
      </c>
      <c r="F248" s="20">
        <v>122407.75</v>
      </c>
      <c r="G248" s="20">
        <v>14688.93</v>
      </c>
      <c r="H248" s="46">
        <v>3</v>
      </c>
      <c r="I248" s="46">
        <v>2</v>
      </c>
      <c r="J248" s="46">
        <v>1</v>
      </c>
      <c r="K248" s="46">
        <v>3</v>
      </c>
      <c r="L248" s="46">
        <v>3</v>
      </c>
      <c r="M248" s="46">
        <v>3</v>
      </c>
      <c r="N248" s="46">
        <v>3</v>
      </c>
      <c r="O248" s="46">
        <v>1</v>
      </c>
      <c r="P248" s="46">
        <v>3</v>
      </c>
      <c r="Q248" s="46">
        <v>1</v>
      </c>
      <c r="R248" s="46">
        <v>3</v>
      </c>
      <c r="S248" s="48"/>
      <c r="T248" s="46">
        <v>3</v>
      </c>
      <c r="U248" s="46">
        <v>2</v>
      </c>
      <c r="V248" s="46">
        <v>3</v>
      </c>
      <c r="W248" s="46">
        <v>3</v>
      </c>
      <c r="X248" s="46">
        <v>3</v>
      </c>
      <c r="Y248" s="46">
        <v>3</v>
      </c>
      <c r="Z248" s="50">
        <f t="shared" ref="Z248" si="114">SUM(H248:Y249)/17</f>
        <v>2.5294117647058822</v>
      </c>
      <c r="AA248" s="37">
        <v>0</v>
      </c>
      <c r="AB248" s="37">
        <v>1</v>
      </c>
      <c r="AC248" s="37">
        <v>0</v>
      </c>
      <c r="AD248" s="39">
        <f t="shared" ref="AD248" si="115">SUM(Z248:AC249)</f>
        <v>3.5294117647058822</v>
      </c>
    </row>
    <row r="249" spans="1:30" ht="16.5" customHeight="1" thickBot="1">
      <c r="A249" s="42"/>
      <c r="B249" s="3" t="s">
        <v>140</v>
      </c>
      <c r="C249" s="16"/>
      <c r="D249" s="17"/>
      <c r="E249" s="9">
        <f>E248/D248</f>
        <v>0.44</v>
      </c>
      <c r="F249" s="9">
        <f>F248/D248</f>
        <v>0.5</v>
      </c>
      <c r="G249" s="9">
        <f>G248/D248</f>
        <v>0.06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9"/>
      <c r="T249" s="47"/>
      <c r="U249" s="47"/>
      <c r="V249" s="47"/>
      <c r="W249" s="47"/>
      <c r="X249" s="47"/>
      <c r="Y249" s="47"/>
      <c r="Z249" s="51"/>
      <c r="AA249" s="38"/>
      <c r="AB249" s="38"/>
      <c r="AC249" s="38"/>
      <c r="AD249" s="40"/>
    </row>
    <row r="250" spans="1:30" ht="47.25">
      <c r="A250" s="41">
        <v>121</v>
      </c>
      <c r="B250" s="1" t="s">
        <v>321</v>
      </c>
      <c r="C250" s="15" t="s">
        <v>322</v>
      </c>
      <c r="D250" s="20">
        <v>215094</v>
      </c>
      <c r="E250" s="20">
        <v>96792</v>
      </c>
      <c r="F250" s="20">
        <v>107547</v>
      </c>
      <c r="G250" s="20">
        <v>10755</v>
      </c>
      <c r="H250" s="46">
        <v>3</v>
      </c>
      <c r="I250" s="46">
        <v>2</v>
      </c>
      <c r="J250" s="46">
        <v>1</v>
      </c>
      <c r="K250" s="46">
        <v>3</v>
      </c>
      <c r="L250" s="46">
        <v>3</v>
      </c>
      <c r="M250" s="46">
        <v>3</v>
      </c>
      <c r="N250" s="46">
        <v>3</v>
      </c>
      <c r="O250" s="46">
        <v>1</v>
      </c>
      <c r="P250" s="46">
        <v>3</v>
      </c>
      <c r="Q250" s="46">
        <v>2</v>
      </c>
      <c r="R250" s="46">
        <v>2</v>
      </c>
      <c r="S250" s="48"/>
      <c r="T250" s="46">
        <v>3</v>
      </c>
      <c r="U250" s="46">
        <v>2</v>
      </c>
      <c r="V250" s="46">
        <v>3</v>
      </c>
      <c r="W250" s="46">
        <v>3</v>
      </c>
      <c r="X250" s="46">
        <v>3</v>
      </c>
      <c r="Y250" s="46">
        <v>3</v>
      </c>
      <c r="Z250" s="50">
        <f t="shared" ref="Z250" si="116">SUM(H250:Y251)/17</f>
        <v>2.5294117647058822</v>
      </c>
      <c r="AA250" s="37">
        <v>1</v>
      </c>
      <c r="AB250" s="37">
        <v>0</v>
      </c>
      <c r="AC250" s="37">
        <v>0</v>
      </c>
      <c r="AD250" s="39">
        <f t="shared" ref="AD250:AD254" si="117">SUM(Z250:AC251)</f>
        <v>3.5294117647058822</v>
      </c>
    </row>
    <row r="251" spans="1:30" ht="16.5" customHeight="1" thickBot="1">
      <c r="A251" s="42"/>
      <c r="B251" s="3" t="s">
        <v>29</v>
      </c>
      <c r="C251" s="16"/>
      <c r="D251" s="17"/>
      <c r="E251" s="9">
        <f>E250/D250</f>
        <v>0.4499986052609557</v>
      </c>
      <c r="F251" s="9">
        <f>F250/D250</f>
        <v>0.5</v>
      </c>
      <c r="G251" s="9">
        <f>G250/D250</f>
        <v>5.0001394739044323E-2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9"/>
      <c r="T251" s="47"/>
      <c r="U251" s="47"/>
      <c r="V251" s="47"/>
      <c r="W251" s="47"/>
      <c r="X251" s="47"/>
      <c r="Y251" s="47"/>
      <c r="Z251" s="51"/>
      <c r="AA251" s="38"/>
      <c r="AB251" s="38"/>
      <c r="AC251" s="38"/>
      <c r="AD251" s="40"/>
    </row>
    <row r="252" spans="1:30" ht="63">
      <c r="A252" s="41">
        <v>122</v>
      </c>
      <c r="B252" s="1" t="s">
        <v>132</v>
      </c>
      <c r="C252" s="15" t="s">
        <v>326</v>
      </c>
      <c r="D252" s="20">
        <v>140000</v>
      </c>
      <c r="E252" s="20">
        <v>70000</v>
      </c>
      <c r="F252" s="20">
        <v>63000</v>
      </c>
      <c r="G252" s="20">
        <v>7000</v>
      </c>
      <c r="H252" s="46">
        <v>3</v>
      </c>
      <c r="I252" s="46">
        <v>2</v>
      </c>
      <c r="J252" s="46">
        <v>1</v>
      </c>
      <c r="K252" s="46">
        <v>3</v>
      </c>
      <c r="L252" s="46">
        <v>3</v>
      </c>
      <c r="M252" s="46">
        <v>2</v>
      </c>
      <c r="N252" s="46">
        <v>3</v>
      </c>
      <c r="O252" s="46">
        <v>2</v>
      </c>
      <c r="P252" s="46">
        <v>3</v>
      </c>
      <c r="Q252" s="46">
        <v>1</v>
      </c>
      <c r="R252" s="46">
        <v>2</v>
      </c>
      <c r="S252" s="48"/>
      <c r="T252" s="46">
        <v>3</v>
      </c>
      <c r="U252" s="46">
        <v>3</v>
      </c>
      <c r="V252" s="46">
        <v>3</v>
      </c>
      <c r="W252" s="46">
        <v>3</v>
      </c>
      <c r="X252" s="46">
        <v>3</v>
      </c>
      <c r="Y252" s="46">
        <v>3</v>
      </c>
      <c r="Z252" s="50">
        <f t="shared" ref="Z252" si="118">SUM(H252:Y253)/17</f>
        <v>2.5294117647058822</v>
      </c>
      <c r="AA252" s="37">
        <v>1</v>
      </c>
      <c r="AB252" s="37">
        <v>0</v>
      </c>
      <c r="AC252" s="37">
        <v>0</v>
      </c>
      <c r="AD252" s="39">
        <f t="shared" si="117"/>
        <v>3.5294117647058822</v>
      </c>
    </row>
    <row r="253" spans="1:30" ht="16.5" customHeight="1" thickBot="1">
      <c r="A253" s="42"/>
      <c r="B253" s="3" t="s">
        <v>29</v>
      </c>
      <c r="C253" s="16"/>
      <c r="D253" s="17"/>
      <c r="E253" s="9">
        <f>E252/D252</f>
        <v>0.5</v>
      </c>
      <c r="F253" s="9">
        <f>F252/D252</f>
        <v>0.45</v>
      </c>
      <c r="G253" s="9">
        <f>G252/D252</f>
        <v>0.05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9"/>
      <c r="T253" s="47"/>
      <c r="U253" s="47"/>
      <c r="V253" s="47"/>
      <c r="W253" s="47"/>
      <c r="X253" s="47"/>
      <c r="Y253" s="47"/>
      <c r="Z253" s="51"/>
      <c r="AA253" s="38"/>
      <c r="AB253" s="38"/>
      <c r="AC253" s="38"/>
      <c r="AD253" s="40"/>
    </row>
    <row r="254" spans="1:30" ht="47.25">
      <c r="A254" s="41">
        <v>123</v>
      </c>
      <c r="B254" s="1" t="s">
        <v>132</v>
      </c>
      <c r="C254" s="15" t="s">
        <v>331</v>
      </c>
      <c r="D254" s="20">
        <v>131800</v>
      </c>
      <c r="E254" s="20">
        <v>65900</v>
      </c>
      <c r="F254" s="20">
        <v>59310</v>
      </c>
      <c r="G254" s="20">
        <v>6590</v>
      </c>
      <c r="H254" s="46">
        <v>3</v>
      </c>
      <c r="I254" s="46">
        <v>2</v>
      </c>
      <c r="J254" s="46">
        <v>1</v>
      </c>
      <c r="K254" s="46">
        <v>3</v>
      </c>
      <c r="L254" s="46">
        <v>3</v>
      </c>
      <c r="M254" s="46">
        <v>2</v>
      </c>
      <c r="N254" s="46">
        <v>3</v>
      </c>
      <c r="O254" s="46">
        <v>2</v>
      </c>
      <c r="P254" s="46">
        <v>3</v>
      </c>
      <c r="Q254" s="46">
        <v>1</v>
      </c>
      <c r="R254" s="46">
        <v>3</v>
      </c>
      <c r="S254" s="48"/>
      <c r="T254" s="46">
        <v>3</v>
      </c>
      <c r="U254" s="46">
        <v>3</v>
      </c>
      <c r="V254" s="46">
        <v>3</v>
      </c>
      <c r="W254" s="46">
        <v>3</v>
      </c>
      <c r="X254" s="46">
        <v>2</v>
      </c>
      <c r="Y254" s="46">
        <v>3</v>
      </c>
      <c r="Z254" s="50">
        <f t="shared" ref="Z254" si="119">SUM(H254:Y255)/17</f>
        <v>2.5294117647058822</v>
      </c>
      <c r="AA254" s="37">
        <v>1</v>
      </c>
      <c r="AB254" s="37">
        <v>0</v>
      </c>
      <c r="AC254" s="37">
        <v>0</v>
      </c>
      <c r="AD254" s="39">
        <f t="shared" si="117"/>
        <v>3.5294117647058822</v>
      </c>
    </row>
    <row r="255" spans="1:30" ht="16.5" customHeight="1" thickBot="1">
      <c r="A255" s="42"/>
      <c r="B255" s="3" t="s">
        <v>29</v>
      </c>
      <c r="C255" s="16"/>
      <c r="D255" s="17"/>
      <c r="E255" s="9">
        <f>E254/D254</f>
        <v>0.5</v>
      </c>
      <c r="F255" s="9">
        <f>F254/D254</f>
        <v>0.45</v>
      </c>
      <c r="G255" s="9">
        <f>G254/D254</f>
        <v>0.05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9"/>
      <c r="T255" s="47"/>
      <c r="U255" s="47"/>
      <c r="V255" s="47"/>
      <c r="W255" s="47"/>
      <c r="X255" s="47"/>
      <c r="Y255" s="47"/>
      <c r="Z255" s="51"/>
      <c r="AA255" s="38"/>
      <c r="AB255" s="38"/>
      <c r="AC255" s="38"/>
      <c r="AD255" s="40"/>
    </row>
    <row r="256" spans="1:30" ht="94.5">
      <c r="A256" s="41">
        <v>124</v>
      </c>
      <c r="B256" s="1" t="s">
        <v>132</v>
      </c>
      <c r="C256" s="15" t="s">
        <v>343</v>
      </c>
      <c r="D256" s="20">
        <v>100000</v>
      </c>
      <c r="E256" s="20">
        <v>50000</v>
      </c>
      <c r="F256" s="20">
        <v>45000</v>
      </c>
      <c r="G256" s="20">
        <v>5000</v>
      </c>
      <c r="H256" s="46">
        <v>3</v>
      </c>
      <c r="I256" s="46">
        <v>2</v>
      </c>
      <c r="J256" s="46">
        <v>1</v>
      </c>
      <c r="K256" s="46">
        <v>3</v>
      </c>
      <c r="L256" s="46">
        <v>3</v>
      </c>
      <c r="M256" s="46">
        <v>2</v>
      </c>
      <c r="N256" s="46">
        <v>3</v>
      </c>
      <c r="O256" s="46">
        <v>2</v>
      </c>
      <c r="P256" s="46">
        <v>3</v>
      </c>
      <c r="Q256" s="46">
        <v>2</v>
      </c>
      <c r="R256" s="46">
        <v>2</v>
      </c>
      <c r="S256" s="48"/>
      <c r="T256" s="46">
        <v>3</v>
      </c>
      <c r="U256" s="46">
        <v>3</v>
      </c>
      <c r="V256" s="46">
        <v>3</v>
      </c>
      <c r="W256" s="46">
        <v>3</v>
      </c>
      <c r="X256" s="46">
        <v>2</v>
      </c>
      <c r="Y256" s="46">
        <v>3</v>
      </c>
      <c r="Z256" s="50">
        <f t="shared" ref="Z256:Z276" si="120">SUM(H256:Y257)/17</f>
        <v>2.5294117647058822</v>
      </c>
      <c r="AA256" s="37">
        <v>1</v>
      </c>
      <c r="AB256" s="37">
        <v>0</v>
      </c>
      <c r="AC256" s="37">
        <v>0</v>
      </c>
      <c r="AD256" s="39">
        <f t="shared" ref="AD256:AD276" si="121">SUM(Z256:AC257)</f>
        <v>3.5294117647058822</v>
      </c>
    </row>
    <row r="257" spans="1:30" ht="16.5" customHeight="1" thickBot="1">
      <c r="A257" s="42"/>
      <c r="B257" s="3" t="s">
        <v>29</v>
      </c>
      <c r="C257" s="16"/>
      <c r="D257" s="17"/>
      <c r="E257" s="9">
        <f>E256/D256</f>
        <v>0.5</v>
      </c>
      <c r="F257" s="9">
        <f>F256/D256</f>
        <v>0.45</v>
      </c>
      <c r="G257" s="9">
        <f>G256/D256</f>
        <v>0.05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9"/>
      <c r="T257" s="47"/>
      <c r="U257" s="47"/>
      <c r="V257" s="47"/>
      <c r="W257" s="47"/>
      <c r="X257" s="47"/>
      <c r="Y257" s="47"/>
      <c r="Z257" s="51"/>
      <c r="AA257" s="38"/>
      <c r="AB257" s="38"/>
      <c r="AC257" s="38"/>
      <c r="AD257" s="40"/>
    </row>
    <row r="258" spans="1:30" ht="126">
      <c r="A258" s="41">
        <v>125</v>
      </c>
      <c r="B258" s="1" t="s">
        <v>368</v>
      </c>
      <c r="C258" s="15" t="s">
        <v>370</v>
      </c>
      <c r="D258" s="20">
        <v>243340</v>
      </c>
      <c r="E258" s="20">
        <v>121670</v>
      </c>
      <c r="F258" s="20">
        <v>107069.6</v>
      </c>
      <c r="G258" s="20">
        <v>14600.4</v>
      </c>
      <c r="H258" s="46">
        <v>1</v>
      </c>
      <c r="I258" s="46">
        <v>2</v>
      </c>
      <c r="J258" s="46">
        <v>1</v>
      </c>
      <c r="K258" s="46">
        <v>1</v>
      </c>
      <c r="L258" s="46">
        <v>1</v>
      </c>
      <c r="M258" s="46">
        <v>3</v>
      </c>
      <c r="N258" s="46">
        <v>1</v>
      </c>
      <c r="O258" s="46">
        <v>1</v>
      </c>
      <c r="P258" s="46">
        <v>1</v>
      </c>
      <c r="Q258" s="46">
        <v>3</v>
      </c>
      <c r="R258" s="46">
        <v>3</v>
      </c>
      <c r="S258" s="48"/>
      <c r="T258" s="46">
        <v>1</v>
      </c>
      <c r="U258" s="46">
        <v>1</v>
      </c>
      <c r="V258" s="46">
        <v>1</v>
      </c>
      <c r="W258" s="46">
        <v>1</v>
      </c>
      <c r="X258" s="46">
        <v>1</v>
      </c>
      <c r="Y258" s="46">
        <v>1</v>
      </c>
      <c r="Z258" s="50">
        <f>SUM(H258:Y259)/17</f>
        <v>1.411764705882353</v>
      </c>
      <c r="AA258" s="37">
        <v>1</v>
      </c>
      <c r="AB258" s="37">
        <v>1</v>
      </c>
      <c r="AC258" s="37">
        <v>0</v>
      </c>
      <c r="AD258" s="39">
        <f>SUM(Z258:AC259)</f>
        <v>3.4117647058823533</v>
      </c>
    </row>
    <row r="259" spans="1:30" ht="30.75" thickBot="1">
      <c r="A259" s="42"/>
      <c r="B259" s="3" t="s">
        <v>369</v>
      </c>
      <c r="C259" s="16"/>
      <c r="D259" s="17"/>
      <c r="E259" s="9">
        <f>E258/D258</f>
        <v>0.5</v>
      </c>
      <c r="F259" s="9">
        <f>F258/D258</f>
        <v>0.44</v>
      </c>
      <c r="G259" s="9">
        <f>G258/D258</f>
        <v>0.06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9"/>
      <c r="T259" s="47"/>
      <c r="U259" s="47"/>
      <c r="V259" s="47"/>
      <c r="W259" s="47"/>
      <c r="X259" s="47"/>
      <c r="Y259" s="47"/>
      <c r="Z259" s="51"/>
      <c r="AA259" s="38"/>
      <c r="AB259" s="38"/>
      <c r="AC259" s="38"/>
      <c r="AD259" s="40"/>
    </row>
    <row r="260" spans="1:30" ht="47.25">
      <c r="A260" s="41">
        <v>126</v>
      </c>
      <c r="B260" s="1" t="s">
        <v>364</v>
      </c>
      <c r="C260" s="15" t="s">
        <v>384</v>
      </c>
      <c r="D260" s="20">
        <v>86298</v>
      </c>
      <c r="E260" s="20">
        <v>43149</v>
      </c>
      <c r="F260" s="20">
        <v>37971</v>
      </c>
      <c r="G260" s="20">
        <v>5177</v>
      </c>
      <c r="H260" s="46">
        <v>2</v>
      </c>
      <c r="I260" s="46">
        <v>2</v>
      </c>
      <c r="J260" s="46">
        <v>3</v>
      </c>
      <c r="K260" s="46">
        <v>3</v>
      </c>
      <c r="L260" s="46">
        <v>2</v>
      </c>
      <c r="M260" s="46">
        <v>2</v>
      </c>
      <c r="N260" s="46">
        <v>2</v>
      </c>
      <c r="O260" s="46">
        <v>3</v>
      </c>
      <c r="P260" s="46">
        <v>2</v>
      </c>
      <c r="Q260" s="46">
        <v>3</v>
      </c>
      <c r="R260" s="46">
        <v>3</v>
      </c>
      <c r="S260" s="48"/>
      <c r="T260" s="46">
        <v>2</v>
      </c>
      <c r="U260" s="46">
        <v>2</v>
      </c>
      <c r="V260" s="46">
        <v>2</v>
      </c>
      <c r="W260" s="46">
        <v>2</v>
      </c>
      <c r="X260" s="46">
        <v>1</v>
      </c>
      <c r="Y260" s="46">
        <v>2</v>
      </c>
      <c r="Z260" s="50">
        <f>SUM(H260:Y261)/17</f>
        <v>2.2352941176470589</v>
      </c>
      <c r="AA260" s="37">
        <v>0</v>
      </c>
      <c r="AB260" s="37">
        <v>1</v>
      </c>
      <c r="AC260" s="37">
        <v>0</v>
      </c>
      <c r="AD260" s="39">
        <f>SUM(Z260:AC261)</f>
        <v>3.2352941176470589</v>
      </c>
    </row>
    <row r="261" spans="1:30" ht="16.5" customHeight="1" thickBot="1">
      <c r="A261" s="42"/>
      <c r="B261" s="3" t="s">
        <v>365</v>
      </c>
      <c r="C261" s="16"/>
      <c r="D261" s="17"/>
      <c r="E261" s="9">
        <f>E260/D260</f>
        <v>0.5</v>
      </c>
      <c r="F261" s="9">
        <f>F260/D260</f>
        <v>0.43999860946951264</v>
      </c>
      <c r="G261" s="9">
        <f>G260/D260</f>
        <v>5.998980277642587E-2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9"/>
      <c r="T261" s="47"/>
      <c r="U261" s="47"/>
      <c r="V261" s="47"/>
      <c r="W261" s="47"/>
      <c r="X261" s="47"/>
      <c r="Y261" s="47"/>
      <c r="Z261" s="51"/>
      <c r="AA261" s="38"/>
      <c r="AB261" s="38"/>
      <c r="AC261" s="38"/>
      <c r="AD261" s="40"/>
    </row>
    <row r="262" spans="1:30" ht="63">
      <c r="A262" s="41">
        <v>127</v>
      </c>
      <c r="B262" s="1" t="s">
        <v>364</v>
      </c>
      <c r="C262" s="15" t="s">
        <v>366</v>
      </c>
      <c r="D262" s="20">
        <v>360000</v>
      </c>
      <c r="E262" s="20">
        <v>180000</v>
      </c>
      <c r="F262" s="20">
        <v>158000</v>
      </c>
      <c r="G262" s="20">
        <v>22000</v>
      </c>
      <c r="H262" s="46">
        <v>2</v>
      </c>
      <c r="I262" s="46">
        <v>2</v>
      </c>
      <c r="J262" s="46">
        <v>3</v>
      </c>
      <c r="K262" s="46">
        <v>2</v>
      </c>
      <c r="L262" s="46">
        <v>2</v>
      </c>
      <c r="M262" s="46">
        <v>2</v>
      </c>
      <c r="N262" s="46">
        <v>2</v>
      </c>
      <c r="O262" s="46">
        <v>3</v>
      </c>
      <c r="P262" s="46">
        <v>2</v>
      </c>
      <c r="Q262" s="46">
        <v>3</v>
      </c>
      <c r="R262" s="46">
        <v>2</v>
      </c>
      <c r="S262" s="48"/>
      <c r="T262" s="46">
        <v>2</v>
      </c>
      <c r="U262" s="46">
        <v>2</v>
      </c>
      <c r="V262" s="46">
        <v>2</v>
      </c>
      <c r="W262" s="46">
        <v>2</v>
      </c>
      <c r="X262" s="46">
        <v>1</v>
      </c>
      <c r="Y262" s="46">
        <v>2</v>
      </c>
      <c r="Z262" s="50">
        <f t="shared" si="120"/>
        <v>2.1176470588235294</v>
      </c>
      <c r="AA262" s="37">
        <v>0</v>
      </c>
      <c r="AB262" s="37">
        <v>1</v>
      </c>
      <c r="AC262" s="37">
        <v>0</v>
      </c>
      <c r="AD262" s="39">
        <f t="shared" si="121"/>
        <v>3.1176470588235294</v>
      </c>
    </row>
    <row r="263" spans="1:30" ht="16.5" customHeight="1" thickBot="1">
      <c r="A263" s="42"/>
      <c r="B263" s="3" t="s">
        <v>365</v>
      </c>
      <c r="C263" s="16"/>
      <c r="D263" s="17"/>
      <c r="E263" s="9">
        <f>E262/D262</f>
        <v>0.5</v>
      </c>
      <c r="F263" s="9">
        <f>F262/D262</f>
        <v>0.43888888888888888</v>
      </c>
      <c r="G263" s="9">
        <f>G262/D262</f>
        <v>6.1111111111111109E-2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9"/>
      <c r="T263" s="47"/>
      <c r="U263" s="47"/>
      <c r="V263" s="47"/>
      <c r="W263" s="47"/>
      <c r="X263" s="47"/>
      <c r="Y263" s="47"/>
      <c r="Z263" s="51"/>
      <c r="AA263" s="38"/>
      <c r="AB263" s="38"/>
      <c r="AC263" s="38"/>
      <c r="AD263" s="40"/>
    </row>
    <row r="264" spans="1:30" ht="47.25">
      <c r="A264" s="41">
        <v>128</v>
      </c>
      <c r="B264" s="1" t="s">
        <v>136</v>
      </c>
      <c r="C264" s="15" t="s">
        <v>372</v>
      </c>
      <c r="D264" s="20">
        <v>230000</v>
      </c>
      <c r="E264" s="20">
        <v>115000</v>
      </c>
      <c r="F264" s="20">
        <v>101200</v>
      </c>
      <c r="G264" s="20">
        <v>13800</v>
      </c>
      <c r="H264" s="46">
        <v>2</v>
      </c>
      <c r="I264" s="46">
        <v>2</v>
      </c>
      <c r="J264" s="46">
        <v>1</v>
      </c>
      <c r="K264" s="46">
        <v>2</v>
      </c>
      <c r="L264" s="46">
        <v>2</v>
      </c>
      <c r="M264" s="46">
        <v>2</v>
      </c>
      <c r="N264" s="46">
        <v>2</v>
      </c>
      <c r="O264" s="46">
        <v>3</v>
      </c>
      <c r="P264" s="46">
        <v>2</v>
      </c>
      <c r="Q264" s="46">
        <v>3</v>
      </c>
      <c r="R264" s="46">
        <v>3</v>
      </c>
      <c r="S264" s="48"/>
      <c r="T264" s="46">
        <v>2</v>
      </c>
      <c r="U264" s="46">
        <v>2</v>
      </c>
      <c r="V264" s="46">
        <v>2</v>
      </c>
      <c r="W264" s="46">
        <v>2</v>
      </c>
      <c r="X264" s="46">
        <v>2</v>
      </c>
      <c r="Y264" s="46">
        <v>2</v>
      </c>
      <c r="Z264" s="50">
        <f t="shared" si="120"/>
        <v>2.1176470588235294</v>
      </c>
      <c r="AA264" s="37">
        <v>0</v>
      </c>
      <c r="AB264" s="37">
        <v>1</v>
      </c>
      <c r="AC264" s="37">
        <v>0</v>
      </c>
      <c r="AD264" s="39">
        <f t="shared" si="121"/>
        <v>3.1176470588235294</v>
      </c>
    </row>
    <row r="265" spans="1:30" ht="16.5" customHeight="1" thickBot="1">
      <c r="A265" s="42"/>
      <c r="B265" s="3" t="s">
        <v>29</v>
      </c>
      <c r="C265" s="16"/>
      <c r="D265" s="17"/>
      <c r="E265" s="9">
        <f>E264/D264</f>
        <v>0.5</v>
      </c>
      <c r="F265" s="9">
        <f>F264/D264</f>
        <v>0.44</v>
      </c>
      <c r="G265" s="9">
        <f>G264/D264</f>
        <v>0.06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9"/>
      <c r="T265" s="47"/>
      <c r="U265" s="47"/>
      <c r="V265" s="47"/>
      <c r="W265" s="47"/>
      <c r="X265" s="47"/>
      <c r="Y265" s="47"/>
      <c r="Z265" s="51"/>
      <c r="AA265" s="38"/>
      <c r="AB265" s="38"/>
      <c r="AC265" s="38"/>
      <c r="AD265" s="40"/>
    </row>
    <row r="266" spans="1:30" ht="78.75">
      <c r="A266" s="41">
        <v>129</v>
      </c>
      <c r="B266" s="1" t="s">
        <v>197</v>
      </c>
      <c r="C266" s="15" t="s">
        <v>380</v>
      </c>
      <c r="D266" s="20">
        <v>145600</v>
      </c>
      <c r="E266" s="20">
        <v>72000</v>
      </c>
      <c r="F266" s="20">
        <v>65600</v>
      </c>
      <c r="G266" s="20">
        <v>8000</v>
      </c>
      <c r="H266" s="46">
        <v>2</v>
      </c>
      <c r="I266" s="46">
        <v>2</v>
      </c>
      <c r="J266" s="46">
        <v>3</v>
      </c>
      <c r="K266" s="46">
        <v>2</v>
      </c>
      <c r="L266" s="46">
        <v>2</v>
      </c>
      <c r="M266" s="46">
        <v>2</v>
      </c>
      <c r="N266" s="46">
        <v>2</v>
      </c>
      <c r="O266" s="46">
        <v>1</v>
      </c>
      <c r="P266" s="46">
        <v>2</v>
      </c>
      <c r="Q266" s="46">
        <v>3</v>
      </c>
      <c r="R266" s="46">
        <v>3</v>
      </c>
      <c r="S266" s="48"/>
      <c r="T266" s="46">
        <v>2</v>
      </c>
      <c r="U266" s="46">
        <v>2</v>
      </c>
      <c r="V266" s="46">
        <v>2</v>
      </c>
      <c r="W266" s="46">
        <v>2</v>
      </c>
      <c r="X266" s="46">
        <v>2</v>
      </c>
      <c r="Y266" s="46">
        <v>2</v>
      </c>
      <c r="Z266" s="50">
        <f>SUM(H266:Y267)/17</f>
        <v>2.1176470588235294</v>
      </c>
      <c r="AA266" s="37">
        <v>1</v>
      </c>
      <c r="AB266" s="37">
        <v>0</v>
      </c>
      <c r="AC266" s="37">
        <v>0</v>
      </c>
      <c r="AD266" s="39">
        <f>SUM(Z266:AC267)</f>
        <v>3.1176470588235294</v>
      </c>
    </row>
    <row r="267" spans="1:30" ht="30.75" thickBot="1">
      <c r="A267" s="42"/>
      <c r="B267" s="3" t="s">
        <v>198</v>
      </c>
      <c r="C267" s="16"/>
      <c r="D267" s="17"/>
      <c r="E267" s="9">
        <f>E266/D266</f>
        <v>0.49450549450549453</v>
      </c>
      <c r="F267" s="9">
        <f>F266/D266</f>
        <v>0.45054945054945056</v>
      </c>
      <c r="G267" s="9">
        <f>G266/D266</f>
        <v>5.4945054945054944E-2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9"/>
      <c r="T267" s="47"/>
      <c r="U267" s="47"/>
      <c r="V267" s="47"/>
      <c r="W267" s="47"/>
      <c r="X267" s="47"/>
      <c r="Y267" s="47"/>
      <c r="Z267" s="51"/>
      <c r="AA267" s="38"/>
      <c r="AB267" s="38"/>
      <c r="AC267" s="38"/>
      <c r="AD267" s="40"/>
    </row>
    <row r="268" spans="1:30" ht="31.5">
      <c r="A268" s="41">
        <v>130</v>
      </c>
      <c r="B268" s="1" t="s">
        <v>374</v>
      </c>
      <c r="C268" s="15" t="s">
        <v>376</v>
      </c>
      <c r="D268" s="20">
        <v>200000</v>
      </c>
      <c r="E268" s="20">
        <v>95000</v>
      </c>
      <c r="F268" s="20">
        <v>95000</v>
      </c>
      <c r="G268" s="20">
        <v>10000</v>
      </c>
      <c r="H268" s="46">
        <v>2</v>
      </c>
      <c r="I268" s="46">
        <v>2</v>
      </c>
      <c r="J268" s="46">
        <v>1</v>
      </c>
      <c r="K268" s="46">
        <v>2</v>
      </c>
      <c r="L268" s="46">
        <v>2</v>
      </c>
      <c r="M268" s="46">
        <v>3</v>
      </c>
      <c r="N268" s="46">
        <v>2</v>
      </c>
      <c r="O268" s="46">
        <v>1</v>
      </c>
      <c r="P268" s="46">
        <v>2</v>
      </c>
      <c r="Q268" s="46">
        <v>3</v>
      </c>
      <c r="R268" s="46">
        <v>3</v>
      </c>
      <c r="S268" s="48"/>
      <c r="T268" s="46">
        <v>2</v>
      </c>
      <c r="U268" s="46">
        <v>2</v>
      </c>
      <c r="V268" s="46">
        <v>2</v>
      </c>
      <c r="W268" s="46">
        <v>2</v>
      </c>
      <c r="X268" s="46">
        <v>2</v>
      </c>
      <c r="Y268" s="46">
        <v>2</v>
      </c>
      <c r="Z268" s="50">
        <f t="shared" si="120"/>
        <v>2.0588235294117645</v>
      </c>
      <c r="AA268" s="37">
        <v>1</v>
      </c>
      <c r="AB268" s="37">
        <v>0</v>
      </c>
      <c r="AC268" s="37">
        <v>0</v>
      </c>
      <c r="AD268" s="39">
        <f t="shared" si="121"/>
        <v>3.0588235294117645</v>
      </c>
    </row>
    <row r="269" spans="1:30" ht="16.5" customHeight="1" thickBot="1">
      <c r="A269" s="42"/>
      <c r="B269" s="3" t="s">
        <v>375</v>
      </c>
      <c r="C269" s="16"/>
      <c r="D269" s="17"/>
      <c r="E269" s="9">
        <f>E268/D268</f>
        <v>0.47499999999999998</v>
      </c>
      <c r="F269" s="9">
        <f>F268/D268</f>
        <v>0.47499999999999998</v>
      </c>
      <c r="G269" s="9">
        <f>G268/D268</f>
        <v>0.05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9"/>
      <c r="T269" s="47"/>
      <c r="U269" s="47"/>
      <c r="V269" s="47"/>
      <c r="W269" s="47"/>
      <c r="X269" s="47"/>
      <c r="Y269" s="47"/>
      <c r="Z269" s="51"/>
      <c r="AA269" s="38"/>
      <c r="AB269" s="38"/>
      <c r="AC269" s="38"/>
      <c r="AD269" s="40"/>
    </row>
    <row r="270" spans="1:30" ht="63">
      <c r="A270" s="41">
        <v>131</v>
      </c>
      <c r="B270" s="1" t="s">
        <v>132</v>
      </c>
      <c r="C270" s="15" t="s">
        <v>378</v>
      </c>
      <c r="D270" s="20">
        <v>176186</v>
      </c>
      <c r="E270" s="20">
        <v>88093</v>
      </c>
      <c r="F270" s="20">
        <v>79284</v>
      </c>
      <c r="G270" s="20">
        <v>8809</v>
      </c>
      <c r="H270" s="46">
        <v>2</v>
      </c>
      <c r="I270" s="46">
        <v>2</v>
      </c>
      <c r="J270" s="46">
        <v>1</v>
      </c>
      <c r="K270" s="46">
        <v>2</v>
      </c>
      <c r="L270" s="46">
        <v>2</v>
      </c>
      <c r="M270" s="46">
        <v>2</v>
      </c>
      <c r="N270" s="46">
        <v>2</v>
      </c>
      <c r="O270" s="46">
        <v>2</v>
      </c>
      <c r="P270" s="46">
        <v>2</v>
      </c>
      <c r="Q270" s="46">
        <v>2</v>
      </c>
      <c r="R270" s="46">
        <v>2</v>
      </c>
      <c r="S270" s="48"/>
      <c r="T270" s="46">
        <v>2</v>
      </c>
      <c r="U270" s="46">
        <v>3</v>
      </c>
      <c r="V270" s="46">
        <v>2</v>
      </c>
      <c r="W270" s="46">
        <v>2</v>
      </c>
      <c r="X270" s="46">
        <v>2</v>
      </c>
      <c r="Y270" s="46">
        <v>2</v>
      </c>
      <c r="Z270" s="50">
        <f t="shared" si="120"/>
        <v>2</v>
      </c>
      <c r="AA270" s="37">
        <v>1</v>
      </c>
      <c r="AB270" s="37">
        <v>0</v>
      </c>
      <c r="AC270" s="37">
        <v>0</v>
      </c>
      <c r="AD270" s="39">
        <f t="shared" si="121"/>
        <v>3</v>
      </c>
    </row>
    <row r="271" spans="1:30" ht="16.5" customHeight="1" thickBot="1">
      <c r="A271" s="42"/>
      <c r="B271" s="3" t="s">
        <v>29</v>
      </c>
      <c r="C271" s="16"/>
      <c r="D271" s="17"/>
      <c r="E271" s="9">
        <f>E270/D270</f>
        <v>0.5</v>
      </c>
      <c r="F271" s="9">
        <f>F270/D270</f>
        <v>0.45000170274596163</v>
      </c>
      <c r="G271" s="9">
        <f>G270/D270</f>
        <v>4.9998297254038343E-2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9"/>
      <c r="T271" s="47"/>
      <c r="U271" s="47"/>
      <c r="V271" s="47"/>
      <c r="W271" s="47"/>
      <c r="X271" s="47"/>
      <c r="Y271" s="47"/>
      <c r="Z271" s="51"/>
      <c r="AA271" s="38"/>
      <c r="AB271" s="38"/>
      <c r="AC271" s="38"/>
      <c r="AD271" s="40"/>
    </row>
    <row r="272" spans="1:30" ht="31.5">
      <c r="A272" s="41">
        <v>132</v>
      </c>
      <c r="B272" s="1" t="s">
        <v>163</v>
      </c>
      <c r="C272" s="15" t="s">
        <v>386</v>
      </c>
      <c r="D272" s="20">
        <v>108700</v>
      </c>
      <c r="E272" s="20">
        <v>51632.5</v>
      </c>
      <c r="F272" s="20">
        <v>51632.5</v>
      </c>
      <c r="G272" s="20">
        <v>5435</v>
      </c>
      <c r="H272" s="46">
        <v>1</v>
      </c>
      <c r="I272" s="46">
        <v>2</v>
      </c>
      <c r="J272" s="46">
        <v>2</v>
      </c>
      <c r="K272" s="46">
        <v>1</v>
      </c>
      <c r="L272" s="46">
        <v>1</v>
      </c>
      <c r="M272" s="46">
        <v>2</v>
      </c>
      <c r="N272" s="46">
        <v>1</v>
      </c>
      <c r="O272" s="46">
        <v>1</v>
      </c>
      <c r="P272" s="46">
        <v>1</v>
      </c>
      <c r="Q272" s="46">
        <v>1</v>
      </c>
      <c r="R272" s="46">
        <v>2</v>
      </c>
      <c r="S272" s="48"/>
      <c r="T272" s="46">
        <v>1</v>
      </c>
      <c r="U272" s="46">
        <v>3</v>
      </c>
      <c r="V272" s="46">
        <v>1</v>
      </c>
      <c r="W272" s="46">
        <v>1</v>
      </c>
      <c r="X272" s="46">
        <v>2</v>
      </c>
      <c r="Y272" s="46">
        <v>1</v>
      </c>
      <c r="Z272" s="50">
        <f t="shared" si="120"/>
        <v>1.411764705882353</v>
      </c>
      <c r="AA272" s="37">
        <v>0</v>
      </c>
      <c r="AB272" s="37">
        <v>0</v>
      </c>
      <c r="AC272" s="37">
        <v>1</v>
      </c>
      <c r="AD272" s="39">
        <f t="shared" si="121"/>
        <v>2.4117647058823533</v>
      </c>
    </row>
    <row r="273" spans="1:30" ht="16.5" customHeight="1" thickBot="1">
      <c r="A273" s="42"/>
      <c r="B273" s="3" t="s">
        <v>69</v>
      </c>
      <c r="C273" s="16"/>
      <c r="D273" s="17"/>
      <c r="E273" s="9">
        <f>E272/D272</f>
        <v>0.47499999999999998</v>
      </c>
      <c r="F273" s="9">
        <f>F272/D272</f>
        <v>0.47499999999999998</v>
      </c>
      <c r="G273" s="9">
        <f>G272/D272</f>
        <v>0.05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9"/>
      <c r="T273" s="47"/>
      <c r="U273" s="47"/>
      <c r="V273" s="47"/>
      <c r="W273" s="47"/>
      <c r="X273" s="47"/>
      <c r="Y273" s="47"/>
      <c r="Z273" s="51"/>
      <c r="AA273" s="38"/>
      <c r="AB273" s="38"/>
      <c r="AC273" s="38"/>
      <c r="AD273" s="40"/>
    </row>
    <row r="274" spans="1:30" ht="47.25">
      <c r="A274" s="41">
        <v>133</v>
      </c>
      <c r="B274" s="1" t="s">
        <v>155</v>
      </c>
      <c r="C274" s="15" t="s">
        <v>389</v>
      </c>
      <c r="D274" s="20">
        <v>85162</v>
      </c>
      <c r="E274" s="20">
        <v>42581</v>
      </c>
      <c r="F274" s="20">
        <v>37472</v>
      </c>
      <c r="G274" s="20">
        <v>5109</v>
      </c>
      <c r="H274" s="46">
        <v>1</v>
      </c>
      <c r="I274" s="46">
        <v>2</v>
      </c>
      <c r="J274" s="46">
        <v>1</v>
      </c>
      <c r="K274" s="46">
        <v>1</v>
      </c>
      <c r="L274" s="46">
        <v>1</v>
      </c>
      <c r="M274" s="46">
        <v>2</v>
      </c>
      <c r="N274" s="46">
        <v>1</v>
      </c>
      <c r="O274" s="46">
        <v>2</v>
      </c>
      <c r="P274" s="46">
        <v>1</v>
      </c>
      <c r="Q274" s="46">
        <v>1</v>
      </c>
      <c r="R274" s="46">
        <v>1</v>
      </c>
      <c r="S274" s="48"/>
      <c r="T274" s="46">
        <v>1</v>
      </c>
      <c r="U274" s="46">
        <v>1</v>
      </c>
      <c r="V274" s="46">
        <v>1</v>
      </c>
      <c r="W274" s="46">
        <v>1</v>
      </c>
      <c r="X274" s="46">
        <v>1</v>
      </c>
      <c r="Y274" s="46">
        <v>1</v>
      </c>
      <c r="Z274" s="50">
        <f t="shared" si="120"/>
        <v>1.1764705882352942</v>
      </c>
      <c r="AA274" s="37">
        <v>0</v>
      </c>
      <c r="AB274" s="37">
        <v>1</v>
      </c>
      <c r="AC274" s="37">
        <v>0</v>
      </c>
      <c r="AD274" s="39">
        <f t="shared" si="121"/>
        <v>2.1764705882352944</v>
      </c>
    </row>
    <row r="275" spans="1:30" ht="60.75" thickBot="1">
      <c r="A275" s="42"/>
      <c r="B275" s="3" t="s">
        <v>388</v>
      </c>
      <c r="C275" s="16"/>
      <c r="D275" s="17"/>
      <c r="E275" s="9">
        <f>E274/D274</f>
        <v>0.5</v>
      </c>
      <c r="F275" s="9">
        <f>F274/D274</f>
        <v>0.44000845447500059</v>
      </c>
      <c r="G275" s="9">
        <f>G274/D274</f>
        <v>5.9991545524999412E-2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9"/>
      <c r="T275" s="47"/>
      <c r="U275" s="47"/>
      <c r="V275" s="47"/>
      <c r="W275" s="47"/>
      <c r="X275" s="47"/>
      <c r="Y275" s="47"/>
      <c r="Z275" s="51"/>
      <c r="AA275" s="38"/>
      <c r="AB275" s="38"/>
      <c r="AC275" s="38"/>
      <c r="AD275" s="40"/>
    </row>
    <row r="276" spans="1:30" ht="47.25">
      <c r="A276" s="41">
        <v>134</v>
      </c>
      <c r="B276" s="1" t="s">
        <v>155</v>
      </c>
      <c r="C276" s="15" t="s">
        <v>392</v>
      </c>
      <c r="D276" s="20">
        <v>30000</v>
      </c>
      <c r="E276" s="20">
        <v>15000</v>
      </c>
      <c r="F276" s="20">
        <v>13200</v>
      </c>
      <c r="G276" s="20">
        <v>1800</v>
      </c>
      <c r="H276" s="46">
        <v>1</v>
      </c>
      <c r="I276" s="46">
        <v>2</v>
      </c>
      <c r="J276" s="46">
        <v>1</v>
      </c>
      <c r="K276" s="46">
        <v>1</v>
      </c>
      <c r="L276" s="46">
        <v>1</v>
      </c>
      <c r="M276" s="46">
        <v>2</v>
      </c>
      <c r="N276" s="46">
        <v>1</v>
      </c>
      <c r="O276" s="46">
        <v>1</v>
      </c>
      <c r="P276" s="46">
        <v>1</v>
      </c>
      <c r="Q276" s="46">
        <v>1</v>
      </c>
      <c r="R276" s="46">
        <v>1</v>
      </c>
      <c r="S276" s="48"/>
      <c r="T276" s="46">
        <v>1</v>
      </c>
      <c r="U276" s="46">
        <v>1</v>
      </c>
      <c r="V276" s="46">
        <v>1</v>
      </c>
      <c r="W276" s="46">
        <v>1</v>
      </c>
      <c r="X276" s="46">
        <v>1</v>
      </c>
      <c r="Y276" s="46">
        <v>1</v>
      </c>
      <c r="Z276" s="50">
        <f t="shared" si="120"/>
        <v>1.1176470588235294</v>
      </c>
      <c r="AA276" s="37">
        <v>0</v>
      </c>
      <c r="AB276" s="37">
        <v>1</v>
      </c>
      <c r="AC276" s="37">
        <v>0</v>
      </c>
      <c r="AD276" s="39">
        <f t="shared" si="121"/>
        <v>2.1176470588235294</v>
      </c>
    </row>
    <row r="277" spans="1:30" ht="60.75" thickBot="1">
      <c r="A277" s="42"/>
      <c r="B277" s="3" t="s">
        <v>391</v>
      </c>
      <c r="C277" s="16"/>
      <c r="D277" s="17"/>
      <c r="E277" s="9">
        <f>E276/D276</f>
        <v>0.5</v>
      </c>
      <c r="F277" s="9">
        <f>F276/D276</f>
        <v>0.44</v>
      </c>
      <c r="G277" s="9">
        <f>G276/D276</f>
        <v>0.06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9"/>
      <c r="T277" s="47"/>
      <c r="U277" s="47"/>
      <c r="V277" s="47"/>
      <c r="W277" s="47"/>
      <c r="X277" s="47"/>
      <c r="Y277" s="47"/>
      <c r="Z277" s="51"/>
      <c r="AA277" s="38"/>
      <c r="AB277" s="38"/>
      <c r="AC277" s="38"/>
      <c r="AD277" s="40"/>
    </row>
  </sheetData>
  <mergeCells count="3228">
    <mergeCell ref="AA276:AA277"/>
    <mergeCell ref="AB276:AB277"/>
    <mergeCell ref="AC276:AC277"/>
    <mergeCell ref="AD276:AD277"/>
    <mergeCell ref="S276:S277"/>
    <mergeCell ref="T276:T277"/>
    <mergeCell ref="U276:U277"/>
    <mergeCell ref="V276:V277"/>
    <mergeCell ref="W276:W277"/>
    <mergeCell ref="X276:X277"/>
    <mergeCell ref="M276:M277"/>
    <mergeCell ref="N276:N277"/>
    <mergeCell ref="O276:O277"/>
    <mergeCell ref="P276:P277"/>
    <mergeCell ref="Q276:Q277"/>
    <mergeCell ref="R276:R277"/>
    <mergeCell ref="A276:A277"/>
    <mergeCell ref="H276:H277"/>
    <mergeCell ref="I276:I277"/>
    <mergeCell ref="J276:J277"/>
    <mergeCell ref="K276:K277"/>
    <mergeCell ref="L276:L277"/>
    <mergeCell ref="Y274:Y275"/>
    <mergeCell ref="Z274:Z275"/>
    <mergeCell ref="AA274:AA275"/>
    <mergeCell ref="AB274:AB275"/>
    <mergeCell ref="AC274:AC275"/>
    <mergeCell ref="AD274:AD275"/>
    <mergeCell ref="S274:S275"/>
    <mergeCell ref="T274:T275"/>
    <mergeCell ref="U274:U275"/>
    <mergeCell ref="V274:V275"/>
    <mergeCell ref="W274:W275"/>
    <mergeCell ref="X274:X275"/>
    <mergeCell ref="M274:M275"/>
    <mergeCell ref="N274:N275"/>
    <mergeCell ref="O274:O275"/>
    <mergeCell ref="P274:P275"/>
    <mergeCell ref="Q274:Q275"/>
    <mergeCell ref="R274:R275"/>
    <mergeCell ref="A274:A275"/>
    <mergeCell ref="H274:H275"/>
    <mergeCell ref="I274:I275"/>
    <mergeCell ref="J274:J275"/>
    <mergeCell ref="K274:K275"/>
    <mergeCell ref="L274:L275"/>
    <mergeCell ref="Y276:Y277"/>
    <mergeCell ref="Z276:Z277"/>
    <mergeCell ref="J260:J261"/>
    <mergeCell ref="K260:K261"/>
    <mergeCell ref="L260:L261"/>
    <mergeCell ref="Y270:Y271"/>
    <mergeCell ref="Z270:Z271"/>
    <mergeCell ref="Y272:Y273"/>
    <mergeCell ref="Z272:Z273"/>
    <mergeCell ref="AA272:AA273"/>
    <mergeCell ref="AB272:AB273"/>
    <mergeCell ref="A272:A273"/>
    <mergeCell ref="H272:H273"/>
    <mergeCell ref="I272:I273"/>
    <mergeCell ref="J272:J273"/>
    <mergeCell ref="K272:K273"/>
    <mergeCell ref="L272:L273"/>
    <mergeCell ref="A266:A267"/>
    <mergeCell ref="H266:H267"/>
    <mergeCell ref="I266:I267"/>
    <mergeCell ref="J266:J267"/>
    <mergeCell ref="K266:K267"/>
    <mergeCell ref="L266:L267"/>
    <mergeCell ref="A270:A271"/>
    <mergeCell ref="H270:H271"/>
    <mergeCell ref="I270:I271"/>
    <mergeCell ref="AC272:AC273"/>
    <mergeCell ref="AD272:AD273"/>
    <mergeCell ref="S272:S273"/>
    <mergeCell ref="T272:T273"/>
    <mergeCell ref="U272:U273"/>
    <mergeCell ref="V272:V273"/>
    <mergeCell ref="W272:W273"/>
    <mergeCell ref="X272:X273"/>
    <mergeCell ref="M272:M273"/>
    <mergeCell ref="N272:N273"/>
    <mergeCell ref="O272:O273"/>
    <mergeCell ref="P272:P273"/>
    <mergeCell ref="Q272:Q273"/>
    <mergeCell ref="R272:R273"/>
    <mergeCell ref="AD244:AD245"/>
    <mergeCell ref="S244:S245"/>
    <mergeCell ref="T244:T245"/>
    <mergeCell ref="U244:U245"/>
    <mergeCell ref="V244:V245"/>
    <mergeCell ref="W244:W245"/>
    <mergeCell ref="X244:X245"/>
    <mergeCell ref="M244:M245"/>
    <mergeCell ref="N244:N245"/>
    <mergeCell ref="O244:O245"/>
    <mergeCell ref="P244:P245"/>
    <mergeCell ref="Q244:Q245"/>
    <mergeCell ref="R244:R245"/>
    <mergeCell ref="Y260:Y261"/>
    <mergeCell ref="Z260:Z261"/>
    <mergeCell ref="AA260:AA261"/>
    <mergeCell ref="AB260:AB261"/>
    <mergeCell ref="AC260:AC261"/>
    <mergeCell ref="AD260:AD261"/>
    <mergeCell ref="S260:S261"/>
    <mergeCell ref="T260:T261"/>
    <mergeCell ref="U260:U261"/>
    <mergeCell ref="V260:V261"/>
    <mergeCell ref="W260:W261"/>
    <mergeCell ref="X260:X261"/>
    <mergeCell ref="M260:M261"/>
    <mergeCell ref="AD266:AD267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Y262:Y263"/>
    <mergeCell ref="Z262:Z263"/>
    <mergeCell ref="AA262:AA263"/>
    <mergeCell ref="AB262:AB263"/>
    <mergeCell ref="AC262:AC263"/>
    <mergeCell ref="AD262:AD263"/>
    <mergeCell ref="S262:S263"/>
    <mergeCell ref="T262:T263"/>
    <mergeCell ref="U262:U263"/>
    <mergeCell ref="V262:V263"/>
    <mergeCell ref="W262:W263"/>
    <mergeCell ref="J270:J271"/>
    <mergeCell ref="K270:K271"/>
    <mergeCell ref="L270:L271"/>
    <mergeCell ref="A244:A245"/>
    <mergeCell ref="H244:H245"/>
    <mergeCell ref="I244:I245"/>
    <mergeCell ref="J244:J245"/>
    <mergeCell ref="K244:K245"/>
    <mergeCell ref="L244:L245"/>
    <mergeCell ref="Y266:Y267"/>
    <mergeCell ref="Z266:Z267"/>
    <mergeCell ref="AA266:AA267"/>
    <mergeCell ref="AB266:AB267"/>
    <mergeCell ref="AC266:AC267"/>
    <mergeCell ref="Y258:Y259"/>
    <mergeCell ref="Z258:Z259"/>
    <mergeCell ref="Y244:Y245"/>
    <mergeCell ref="Z244:Z245"/>
    <mergeCell ref="AA244:AA245"/>
    <mergeCell ref="AB244:AB245"/>
    <mergeCell ref="AC244:AC245"/>
    <mergeCell ref="N260:N261"/>
    <mergeCell ref="O260:O261"/>
    <mergeCell ref="P260:P261"/>
    <mergeCell ref="Q260:Q261"/>
    <mergeCell ref="R260:R261"/>
    <mergeCell ref="A260:A261"/>
    <mergeCell ref="H260:H261"/>
    <mergeCell ref="I260:I261"/>
    <mergeCell ref="AA268:AA269"/>
    <mergeCell ref="AB268:AB269"/>
    <mergeCell ref="AC268:AC269"/>
    <mergeCell ref="AD268:AD269"/>
    <mergeCell ref="S268:S269"/>
    <mergeCell ref="T268:T269"/>
    <mergeCell ref="U268:U269"/>
    <mergeCell ref="V268:V269"/>
    <mergeCell ref="W268:W269"/>
    <mergeCell ref="X268:X269"/>
    <mergeCell ref="M268:M269"/>
    <mergeCell ref="N268:N269"/>
    <mergeCell ref="O268:O269"/>
    <mergeCell ref="P268:P269"/>
    <mergeCell ref="Q268:Q269"/>
    <mergeCell ref="R268:R269"/>
    <mergeCell ref="AA270:AA271"/>
    <mergeCell ref="AB270:AB271"/>
    <mergeCell ref="AC270:AC271"/>
    <mergeCell ref="AD270:AD271"/>
    <mergeCell ref="S270:S271"/>
    <mergeCell ref="T270:T271"/>
    <mergeCell ref="U270:U271"/>
    <mergeCell ref="V270:V271"/>
    <mergeCell ref="W270:W271"/>
    <mergeCell ref="X270:X271"/>
    <mergeCell ref="M270:M271"/>
    <mergeCell ref="N270:N271"/>
    <mergeCell ref="O270:O271"/>
    <mergeCell ref="P270:P271"/>
    <mergeCell ref="Q270:Q271"/>
    <mergeCell ref="R270:R271"/>
    <mergeCell ref="A268:A269"/>
    <mergeCell ref="H268:H269"/>
    <mergeCell ref="I268:I269"/>
    <mergeCell ref="J268:J269"/>
    <mergeCell ref="K268:K269"/>
    <mergeCell ref="L268:L269"/>
    <mergeCell ref="Y264:Y265"/>
    <mergeCell ref="Z264:Z265"/>
    <mergeCell ref="AA264:AA265"/>
    <mergeCell ref="AB264:AB265"/>
    <mergeCell ref="AC264:AC265"/>
    <mergeCell ref="AD264:AD265"/>
    <mergeCell ref="S264:S265"/>
    <mergeCell ref="T264:T265"/>
    <mergeCell ref="U264:U265"/>
    <mergeCell ref="V264:V265"/>
    <mergeCell ref="W264:W265"/>
    <mergeCell ref="X264:X265"/>
    <mergeCell ref="M264:M265"/>
    <mergeCell ref="N264:N265"/>
    <mergeCell ref="O264:O265"/>
    <mergeCell ref="P264:P265"/>
    <mergeCell ref="Q264:Q265"/>
    <mergeCell ref="R264:R265"/>
    <mergeCell ref="A264:A265"/>
    <mergeCell ref="H264:H265"/>
    <mergeCell ref="I264:I265"/>
    <mergeCell ref="J264:J265"/>
    <mergeCell ref="K264:K265"/>
    <mergeCell ref="L264:L265"/>
    <mergeCell ref="Y268:Y269"/>
    <mergeCell ref="Z268:Z269"/>
    <mergeCell ref="AA258:AA259"/>
    <mergeCell ref="AB258:AB259"/>
    <mergeCell ref="AC258:AC259"/>
    <mergeCell ref="AD258:AD259"/>
    <mergeCell ref="S258:S259"/>
    <mergeCell ref="T258:T259"/>
    <mergeCell ref="U258:U259"/>
    <mergeCell ref="V258:V259"/>
    <mergeCell ref="W258:W259"/>
    <mergeCell ref="X258:X259"/>
    <mergeCell ref="M258:M259"/>
    <mergeCell ref="N258:N259"/>
    <mergeCell ref="O258:O259"/>
    <mergeCell ref="P258:P259"/>
    <mergeCell ref="Q258:Q259"/>
    <mergeCell ref="R258:R259"/>
    <mergeCell ref="A258:A259"/>
    <mergeCell ref="H258:H259"/>
    <mergeCell ref="I258:I259"/>
    <mergeCell ref="J258:J259"/>
    <mergeCell ref="K258:K259"/>
    <mergeCell ref="L258:L259"/>
    <mergeCell ref="X262:X263"/>
    <mergeCell ref="M262:M263"/>
    <mergeCell ref="N262:N263"/>
    <mergeCell ref="O262:O263"/>
    <mergeCell ref="P262:P263"/>
    <mergeCell ref="Q262:Q263"/>
    <mergeCell ref="R262:R263"/>
    <mergeCell ref="A262:A263"/>
    <mergeCell ref="H262:H263"/>
    <mergeCell ref="I262:I263"/>
    <mergeCell ref="J262:J263"/>
    <mergeCell ref="K262:K263"/>
    <mergeCell ref="L262:L263"/>
    <mergeCell ref="Y239:Y240"/>
    <mergeCell ref="Z239:Z240"/>
    <mergeCell ref="AA239:AA240"/>
    <mergeCell ref="AB239:AB240"/>
    <mergeCell ref="Y256:Y257"/>
    <mergeCell ref="Z256:Z257"/>
    <mergeCell ref="AA256:AA257"/>
    <mergeCell ref="AB256:AB257"/>
    <mergeCell ref="Y254:Y255"/>
    <mergeCell ref="Z254:Z255"/>
    <mergeCell ref="AA254:AA255"/>
    <mergeCell ref="AB254:AB255"/>
    <mergeCell ref="Y252:Y253"/>
    <mergeCell ref="Z252:Z253"/>
    <mergeCell ref="AA252:AA253"/>
    <mergeCell ref="AB252:AB253"/>
    <mergeCell ref="Y248:Y249"/>
    <mergeCell ref="Z248:Z249"/>
    <mergeCell ref="AA248:AA249"/>
    <mergeCell ref="AC239:AC240"/>
    <mergeCell ref="AD239:AD240"/>
    <mergeCell ref="S239:S240"/>
    <mergeCell ref="T239:T240"/>
    <mergeCell ref="U239:U240"/>
    <mergeCell ref="V239:V240"/>
    <mergeCell ref="W239:W240"/>
    <mergeCell ref="X239:X240"/>
    <mergeCell ref="M239:M240"/>
    <mergeCell ref="N239:N240"/>
    <mergeCell ref="O239:O240"/>
    <mergeCell ref="P239:P240"/>
    <mergeCell ref="Q239:Q240"/>
    <mergeCell ref="R239:R240"/>
    <mergeCell ref="A239:A240"/>
    <mergeCell ref="H239:H240"/>
    <mergeCell ref="I239:I240"/>
    <mergeCell ref="J239:J240"/>
    <mergeCell ref="K239:K240"/>
    <mergeCell ref="L239:L240"/>
    <mergeCell ref="Y180:Y181"/>
    <mergeCell ref="Z180:Z181"/>
    <mergeCell ref="AA180:AA181"/>
    <mergeCell ref="AB180:AB181"/>
    <mergeCell ref="AC180:AC181"/>
    <mergeCell ref="AD180:AD181"/>
    <mergeCell ref="S180:S181"/>
    <mergeCell ref="T180:T181"/>
    <mergeCell ref="U180:U181"/>
    <mergeCell ref="V180:V181"/>
    <mergeCell ref="W180:W181"/>
    <mergeCell ref="X180:X181"/>
    <mergeCell ref="M180:M181"/>
    <mergeCell ref="N180:N181"/>
    <mergeCell ref="O180:O181"/>
    <mergeCell ref="P180:P181"/>
    <mergeCell ref="Q180:Q181"/>
    <mergeCell ref="R180:R181"/>
    <mergeCell ref="A180:A181"/>
    <mergeCell ref="H180:H181"/>
    <mergeCell ref="I180:I181"/>
    <mergeCell ref="J180:J181"/>
    <mergeCell ref="K180:K181"/>
    <mergeCell ref="L180:L181"/>
    <mergeCell ref="Y214:Y215"/>
    <mergeCell ref="Z214:Z215"/>
    <mergeCell ref="AA214:AA215"/>
    <mergeCell ref="AB214:AB215"/>
    <mergeCell ref="AC214:AC215"/>
    <mergeCell ref="AD214:AD215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A214:A215"/>
    <mergeCell ref="H214:H215"/>
    <mergeCell ref="I214:I215"/>
    <mergeCell ref="J214:J215"/>
    <mergeCell ref="K214:K215"/>
    <mergeCell ref="L214:L215"/>
    <mergeCell ref="Y212:Y213"/>
    <mergeCell ref="Z212:Z213"/>
    <mergeCell ref="P230:P231"/>
    <mergeCell ref="Q230:Q231"/>
    <mergeCell ref="R230:R231"/>
    <mergeCell ref="AA212:AA213"/>
    <mergeCell ref="AB212:AB213"/>
    <mergeCell ref="AC212:AC213"/>
    <mergeCell ref="AD212:AD213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AA226:AA227"/>
    <mergeCell ref="AB226:AB227"/>
    <mergeCell ref="AC226:AC227"/>
    <mergeCell ref="AD226:AD227"/>
    <mergeCell ref="S226:S227"/>
    <mergeCell ref="T226:T227"/>
    <mergeCell ref="U226:U227"/>
    <mergeCell ref="V226:V227"/>
    <mergeCell ref="W226:W227"/>
    <mergeCell ref="X226:X227"/>
    <mergeCell ref="AB210:AB211"/>
    <mergeCell ref="AC210:AC211"/>
    <mergeCell ref="AD210:AD211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A210:A211"/>
    <mergeCell ref="H210:H211"/>
    <mergeCell ref="I210:I211"/>
    <mergeCell ref="J210:J211"/>
    <mergeCell ref="K210:K211"/>
    <mergeCell ref="L210:L211"/>
    <mergeCell ref="AC256:AC257"/>
    <mergeCell ref="AD256:AD257"/>
    <mergeCell ref="S256:S257"/>
    <mergeCell ref="T256:T257"/>
    <mergeCell ref="U256:U257"/>
    <mergeCell ref="V256:V257"/>
    <mergeCell ref="W256:W257"/>
    <mergeCell ref="X256:X257"/>
    <mergeCell ref="M256:M257"/>
    <mergeCell ref="N256:N257"/>
    <mergeCell ref="O256:O257"/>
    <mergeCell ref="P256:P257"/>
    <mergeCell ref="Q256:Q257"/>
    <mergeCell ref="R256:R257"/>
    <mergeCell ref="A256:A257"/>
    <mergeCell ref="H256:H257"/>
    <mergeCell ref="I256:I257"/>
    <mergeCell ref="J256:J257"/>
    <mergeCell ref="K256:K257"/>
    <mergeCell ref="L256:L257"/>
    <mergeCell ref="A228:A229"/>
    <mergeCell ref="H228:H229"/>
    <mergeCell ref="I228:I229"/>
    <mergeCell ref="J228:J229"/>
    <mergeCell ref="K228:K229"/>
    <mergeCell ref="L228:L229"/>
    <mergeCell ref="Y232:Y233"/>
    <mergeCell ref="Z232:Z233"/>
    <mergeCell ref="AA232:AA233"/>
    <mergeCell ref="AB232:AB233"/>
    <mergeCell ref="AC232:AC233"/>
    <mergeCell ref="AD232:AD233"/>
    <mergeCell ref="S232:S233"/>
    <mergeCell ref="T232:T233"/>
    <mergeCell ref="U232:U233"/>
    <mergeCell ref="V232:V233"/>
    <mergeCell ref="W232:W233"/>
    <mergeCell ref="X232:X233"/>
    <mergeCell ref="M232:M233"/>
    <mergeCell ref="N232:N233"/>
    <mergeCell ref="O232:O233"/>
    <mergeCell ref="P232:P233"/>
    <mergeCell ref="Q232:Q233"/>
    <mergeCell ref="R232:R233"/>
    <mergeCell ref="A230:A231"/>
    <mergeCell ref="H230:H231"/>
    <mergeCell ref="I230:I231"/>
    <mergeCell ref="J230:J231"/>
    <mergeCell ref="K230:K231"/>
    <mergeCell ref="L230:L231"/>
    <mergeCell ref="Y230:Y231"/>
    <mergeCell ref="Z230:Z231"/>
    <mergeCell ref="L232:L233"/>
    <mergeCell ref="Y228:Y229"/>
    <mergeCell ref="Z228:Z229"/>
    <mergeCell ref="AA228:AA229"/>
    <mergeCell ref="AB228:AB229"/>
    <mergeCell ref="AC228:AC229"/>
    <mergeCell ref="AD228:AD229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AA230:AA231"/>
    <mergeCell ref="AB230:AB231"/>
    <mergeCell ref="AC230:AC231"/>
    <mergeCell ref="AD230:AD231"/>
    <mergeCell ref="S230:S231"/>
    <mergeCell ref="T230:T231"/>
    <mergeCell ref="U230:U231"/>
    <mergeCell ref="V230:V231"/>
    <mergeCell ref="W230:W231"/>
    <mergeCell ref="X230:X231"/>
    <mergeCell ref="M230:M231"/>
    <mergeCell ref="N230:N231"/>
    <mergeCell ref="O230:O231"/>
    <mergeCell ref="M226:M227"/>
    <mergeCell ref="N226:N227"/>
    <mergeCell ref="O226:O227"/>
    <mergeCell ref="P226:P227"/>
    <mergeCell ref="Q226:Q227"/>
    <mergeCell ref="R226:R227"/>
    <mergeCell ref="A226:A227"/>
    <mergeCell ref="H226:H227"/>
    <mergeCell ref="I226:I227"/>
    <mergeCell ref="J226:J227"/>
    <mergeCell ref="K226:K227"/>
    <mergeCell ref="L226:L227"/>
    <mergeCell ref="Y226:Y227"/>
    <mergeCell ref="Z226:Z227"/>
    <mergeCell ref="Y193:Y195"/>
    <mergeCell ref="Z193:Z195"/>
    <mergeCell ref="AA193:AA195"/>
    <mergeCell ref="Y208:Y209"/>
    <mergeCell ref="Z208:Z209"/>
    <mergeCell ref="AA224:AA225"/>
    <mergeCell ref="R222:R223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A204:A205"/>
    <mergeCell ref="H204:H205"/>
    <mergeCell ref="I204:I205"/>
    <mergeCell ref="AB193:AB195"/>
    <mergeCell ref="AC193:AC195"/>
    <mergeCell ref="AD193:AD195"/>
    <mergeCell ref="S193:S195"/>
    <mergeCell ref="T193:T195"/>
    <mergeCell ref="U193:U195"/>
    <mergeCell ref="V193:V195"/>
    <mergeCell ref="W193:W195"/>
    <mergeCell ref="X193:X195"/>
    <mergeCell ref="M193:M195"/>
    <mergeCell ref="N193:N195"/>
    <mergeCell ref="O193:O195"/>
    <mergeCell ref="P193:P195"/>
    <mergeCell ref="Q193:Q195"/>
    <mergeCell ref="R193:R195"/>
    <mergeCell ref="A193:A195"/>
    <mergeCell ref="H193:H195"/>
    <mergeCell ref="I193:I195"/>
    <mergeCell ref="J193:J195"/>
    <mergeCell ref="K193:K195"/>
    <mergeCell ref="L193:L195"/>
    <mergeCell ref="AC254:AC255"/>
    <mergeCell ref="AD254:AD255"/>
    <mergeCell ref="S254:S255"/>
    <mergeCell ref="T254:T255"/>
    <mergeCell ref="U254:U255"/>
    <mergeCell ref="V254:V255"/>
    <mergeCell ref="W254:W255"/>
    <mergeCell ref="X254:X255"/>
    <mergeCell ref="M254:M255"/>
    <mergeCell ref="N254:N255"/>
    <mergeCell ref="O254:O255"/>
    <mergeCell ref="P254:P255"/>
    <mergeCell ref="Q254:Q255"/>
    <mergeCell ref="R254:R255"/>
    <mergeCell ref="A254:A255"/>
    <mergeCell ref="H254:H255"/>
    <mergeCell ref="I254:I255"/>
    <mergeCell ref="J254:J255"/>
    <mergeCell ref="K254:K255"/>
    <mergeCell ref="L254:L255"/>
    <mergeCell ref="AB208:AB209"/>
    <mergeCell ref="AC208:AC209"/>
    <mergeCell ref="AD208:AD209"/>
    <mergeCell ref="S208:S209"/>
    <mergeCell ref="T208:T209"/>
    <mergeCell ref="U208:U209"/>
    <mergeCell ref="V208:V209"/>
    <mergeCell ref="W208:W209"/>
    <mergeCell ref="X208:X209"/>
    <mergeCell ref="M208:M209"/>
    <mergeCell ref="N208:N209"/>
    <mergeCell ref="O208:O209"/>
    <mergeCell ref="P208:P209"/>
    <mergeCell ref="Q208:Q209"/>
    <mergeCell ref="R208:R209"/>
    <mergeCell ref="A208:A209"/>
    <mergeCell ref="H208:H209"/>
    <mergeCell ref="I208:I209"/>
    <mergeCell ref="J208:J209"/>
    <mergeCell ref="K208:K209"/>
    <mergeCell ref="L208:L209"/>
    <mergeCell ref="AC252:AC253"/>
    <mergeCell ref="AD252:AD253"/>
    <mergeCell ref="S252:S253"/>
    <mergeCell ref="T252:T253"/>
    <mergeCell ref="U252:U253"/>
    <mergeCell ref="V252:V253"/>
    <mergeCell ref="W252:W253"/>
    <mergeCell ref="X252:X253"/>
    <mergeCell ref="M252:M253"/>
    <mergeCell ref="N252:N253"/>
    <mergeCell ref="O252:O253"/>
    <mergeCell ref="P252:P253"/>
    <mergeCell ref="Q252:Q253"/>
    <mergeCell ref="R252:R253"/>
    <mergeCell ref="A252:A253"/>
    <mergeCell ref="H252:H253"/>
    <mergeCell ref="I252:I253"/>
    <mergeCell ref="J252:J253"/>
    <mergeCell ref="K252:K253"/>
    <mergeCell ref="L252:L253"/>
    <mergeCell ref="Y178:Y179"/>
    <mergeCell ref="Z178:Z179"/>
    <mergeCell ref="AA178:AA179"/>
    <mergeCell ref="AB178:AB179"/>
    <mergeCell ref="AC178:AC179"/>
    <mergeCell ref="AD178:AD179"/>
    <mergeCell ref="S178:S179"/>
    <mergeCell ref="T178:T179"/>
    <mergeCell ref="U178:U179"/>
    <mergeCell ref="V178:V179"/>
    <mergeCell ref="W178:W179"/>
    <mergeCell ref="X178:X179"/>
    <mergeCell ref="M178:M179"/>
    <mergeCell ref="N178:N179"/>
    <mergeCell ref="O178:O179"/>
    <mergeCell ref="P178:P179"/>
    <mergeCell ref="Q178:Q179"/>
    <mergeCell ref="R178:R179"/>
    <mergeCell ref="A178:A179"/>
    <mergeCell ref="H178:H179"/>
    <mergeCell ref="I178:I179"/>
    <mergeCell ref="J178:J179"/>
    <mergeCell ref="K178:K179"/>
    <mergeCell ref="L178:L179"/>
    <mergeCell ref="Y250:Y251"/>
    <mergeCell ref="Z250:Z251"/>
    <mergeCell ref="AA250:AA251"/>
    <mergeCell ref="AB250:AB251"/>
    <mergeCell ref="AC250:AC251"/>
    <mergeCell ref="AD250:AD251"/>
    <mergeCell ref="S250:S251"/>
    <mergeCell ref="T250:T251"/>
    <mergeCell ref="U250:U251"/>
    <mergeCell ref="V250:V251"/>
    <mergeCell ref="W250:W251"/>
    <mergeCell ref="X250:X251"/>
    <mergeCell ref="M250:M251"/>
    <mergeCell ref="N250:N251"/>
    <mergeCell ref="O250:O251"/>
    <mergeCell ref="P250:P251"/>
    <mergeCell ref="Q250:Q251"/>
    <mergeCell ref="R250:R251"/>
    <mergeCell ref="A250:A251"/>
    <mergeCell ref="H250:H251"/>
    <mergeCell ref="I250:I251"/>
    <mergeCell ref="J250:J251"/>
    <mergeCell ref="K250:K251"/>
    <mergeCell ref="L250:L251"/>
    <mergeCell ref="Y224:Y225"/>
    <mergeCell ref="Z224:Z225"/>
    <mergeCell ref="AB224:AB225"/>
    <mergeCell ref="AC224:AC225"/>
    <mergeCell ref="AD224:AD225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Y222:Y223"/>
    <mergeCell ref="Z222:Z223"/>
    <mergeCell ref="AA222:AA223"/>
    <mergeCell ref="AB222:AB223"/>
    <mergeCell ref="AC222:AC223"/>
    <mergeCell ref="AD222:AD223"/>
    <mergeCell ref="S222:S223"/>
    <mergeCell ref="T222:T223"/>
    <mergeCell ref="U222:U223"/>
    <mergeCell ref="V222:V223"/>
    <mergeCell ref="W222:W223"/>
    <mergeCell ref="X222:X223"/>
    <mergeCell ref="M222:M223"/>
    <mergeCell ref="N222:N223"/>
    <mergeCell ref="O222:O223"/>
    <mergeCell ref="P222:P223"/>
    <mergeCell ref="Q222:Q223"/>
    <mergeCell ref="Y190:Y192"/>
    <mergeCell ref="Z190:Z192"/>
    <mergeCell ref="AA190:AA192"/>
    <mergeCell ref="AB190:AB192"/>
    <mergeCell ref="AC190:AC192"/>
    <mergeCell ref="AD190:AD192"/>
    <mergeCell ref="S190:S192"/>
    <mergeCell ref="T190:T192"/>
    <mergeCell ref="U190:U192"/>
    <mergeCell ref="V190:V192"/>
    <mergeCell ref="W190:W192"/>
    <mergeCell ref="X190:X192"/>
    <mergeCell ref="M190:M192"/>
    <mergeCell ref="N190:N192"/>
    <mergeCell ref="O190:O192"/>
    <mergeCell ref="P190:P192"/>
    <mergeCell ref="Q190:Q192"/>
    <mergeCell ref="R190:R192"/>
    <mergeCell ref="A190:A192"/>
    <mergeCell ref="H190:H192"/>
    <mergeCell ref="I190:I192"/>
    <mergeCell ref="J190:J192"/>
    <mergeCell ref="K190:K192"/>
    <mergeCell ref="L190:L192"/>
    <mergeCell ref="Y220:Y221"/>
    <mergeCell ref="Z220:Z221"/>
    <mergeCell ref="AA220:AA221"/>
    <mergeCell ref="AB220:AB221"/>
    <mergeCell ref="AC220:AC221"/>
    <mergeCell ref="AD220:AD221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A220:A221"/>
    <mergeCell ref="H220:H221"/>
    <mergeCell ref="I220:I221"/>
    <mergeCell ref="J220:J221"/>
    <mergeCell ref="K220:K221"/>
    <mergeCell ref="L220:L221"/>
    <mergeCell ref="Y206:Y207"/>
    <mergeCell ref="Z206:Z207"/>
    <mergeCell ref="AB218:AB219"/>
    <mergeCell ref="AC218:AC219"/>
    <mergeCell ref="AD218:AD219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AA206:AA207"/>
    <mergeCell ref="AB206:AB207"/>
    <mergeCell ref="AC206:AC207"/>
    <mergeCell ref="AD206:AD207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AA208:AA209"/>
    <mergeCell ref="Y218:Y219"/>
    <mergeCell ref="Z218:Z219"/>
    <mergeCell ref="AA218:AA219"/>
    <mergeCell ref="A206:A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212:A213"/>
    <mergeCell ref="H212:H213"/>
    <mergeCell ref="I212:I213"/>
    <mergeCell ref="J212:J213"/>
    <mergeCell ref="K212:K213"/>
    <mergeCell ref="L212:L213"/>
    <mergeCell ref="Y216:Y217"/>
    <mergeCell ref="Z216:Z217"/>
    <mergeCell ref="AA216:AA217"/>
    <mergeCell ref="AA167:AA169"/>
    <mergeCell ref="AB167:AB169"/>
    <mergeCell ref="AC167:AC169"/>
    <mergeCell ref="AD167:AD169"/>
    <mergeCell ref="S167:S169"/>
    <mergeCell ref="T167:T169"/>
    <mergeCell ref="U167:U169"/>
    <mergeCell ref="V167:V169"/>
    <mergeCell ref="W167:W169"/>
    <mergeCell ref="X167:X169"/>
    <mergeCell ref="M167:M169"/>
    <mergeCell ref="N167:N169"/>
    <mergeCell ref="O167:O169"/>
    <mergeCell ref="P167:P169"/>
    <mergeCell ref="Q167:Q169"/>
    <mergeCell ref="R167:R169"/>
    <mergeCell ref="A218:A219"/>
    <mergeCell ref="H218:H219"/>
    <mergeCell ref="I218:I219"/>
    <mergeCell ref="J218:J219"/>
    <mergeCell ref="K218:K219"/>
    <mergeCell ref="L218:L219"/>
    <mergeCell ref="Y204:Y205"/>
    <mergeCell ref="Z204:Z205"/>
    <mergeCell ref="AA204:AA205"/>
    <mergeCell ref="AB204:AB205"/>
    <mergeCell ref="AC204:AC205"/>
    <mergeCell ref="AD204:AD205"/>
    <mergeCell ref="S204:S205"/>
    <mergeCell ref="T204:T205"/>
    <mergeCell ref="U204:U205"/>
    <mergeCell ref="V204:V205"/>
    <mergeCell ref="A167:A169"/>
    <mergeCell ref="H167:H169"/>
    <mergeCell ref="I167:I169"/>
    <mergeCell ref="J167:J169"/>
    <mergeCell ref="K167:K169"/>
    <mergeCell ref="L167:L169"/>
    <mergeCell ref="Y172:Y173"/>
    <mergeCell ref="Z172:Z173"/>
    <mergeCell ref="AA172:AA173"/>
    <mergeCell ref="AB172:AB173"/>
    <mergeCell ref="AC172:AC173"/>
    <mergeCell ref="AD172:AD173"/>
    <mergeCell ref="S172:S173"/>
    <mergeCell ref="T172:T173"/>
    <mergeCell ref="U172:U173"/>
    <mergeCell ref="V172:V173"/>
    <mergeCell ref="W172:W173"/>
    <mergeCell ref="X172:X173"/>
    <mergeCell ref="M172:M173"/>
    <mergeCell ref="N172:N173"/>
    <mergeCell ref="O172:O173"/>
    <mergeCell ref="P172:P173"/>
    <mergeCell ref="Q172:Q173"/>
    <mergeCell ref="R172:R173"/>
    <mergeCell ref="A172:A173"/>
    <mergeCell ref="H172:H173"/>
    <mergeCell ref="I172:I173"/>
    <mergeCell ref="J172:J173"/>
    <mergeCell ref="K172:K173"/>
    <mergeCell ref="L172:L173"/>
    <mergeCell ref="Y167:Y169"/>
    <mergeCell ref="Z167:Z169"/>
    <mergeCell ref="Y176:Y177"/>
    <mergeCell ref="Z176:Z177"/>
    <mergeCell ref="AA176:AA177"/>
    <mergeCell ref="AB176:AB177"/>
    <mergeCell ref="AC176:AC177"/>
    <mergeCell ref="AD176:AD177"/>
    <mergeCell ref="S176:S177"/>
    <mergeCell ref="T176:T177"/>
    <mergeCell ref="U176:U177"/>
    <mergeCell ref="V176:V177"/>
    <mergeCell ref="W176:W177"/>
    <mergeCell ref="X176:X177"/>
    <mergeCell ref="M176:M177"/>
    <mergeCell ref="N176:N177"/>
    <mergeCell ref="O176:O177"/>
    <mergeCell ref="P176:P177"/>
    <mergeCell ref="Q176:Q177"/>
    <mergeCell ref="R176:R177"/>
    <mergeCell ref="A176:A177"/>
    <mergeCell ref="H176:H177"/>
    <mergeCell ref="I176:I177"/>
    <mergeCell ref="J176:J177"/>
    <mergeCell ref="K176:K177"/>
    <mergeCell ref="L176:L177"/>
    <mergeCell ref="Y165:Y166"/>
    <mergeCell ref="Z165:Z166"/>
    <mergeCell ref="AA165:AA166"/>
    <mergeCell ref="AB165:AB166"/>
    <mergeCell ref="AC165:AC166"/>
    <mergeCell ref="AD165:AD166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A165:A166"/>
    <mergeCell ref="H165:H166"/>
    <mergeCell ref="I165:I166"/>
    <mergeCell ref="J165:J166"/>
    <mergeCell ref="K165:K166"/>
    <mergeCell ref="L165:L166"/>
    <mergeCell ref="Y174:Y175"/>
    <mergeCell ref="Z174:Z175"/>
    <mergeCell ref="AB248:AB249"/>
    <mergeCell ref="AC248:AC249"/>
    <mergeCell ref="AD248:AD249"/>
    <mergeCell ref="S248:S249"/>
    <mergeCell ref="T248:T249"/>
    <mergeCell ref="U248:U249"/>
    <mergeCell ref="V248:V249"/>
    <mergeCell ref="W248:W249"/>
    <mergeCell ref="X248:X249"/>
    <mergeCell ref="M248:M249"/>
    <mergeCell ref="N248:N249"/>
    <mergeCell ref="O248:O249"/>
    <mergeCell ref="P248:P249"/>
    <mergeCell ref="Q248:Q249"/>
    <mergeCell ref="R248:R249"/>
    <mergeCell ref="A248:A249"/>
    <mergeCell ref="H248:H249"/>
    <mergeCell ref="I248:I249"/>
    <mergeCell ref="J248:J249"/>
    <mergeCell ref="K248:K249"/>
    <mergeCell ref="L248:L249"/>
    <mergeCell ref="AA202:AA203"/>
    <mergeCell ref="AB202:AB203"/>
    <mergeCell ref="AC202:AC203"/>
    <mergeCell ref="AD202:AD203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M234:M235"/>
    <mergeCell ref="N234:N235"/>
    <mergeCell ref="O234:O235"/>
    <mergeCell ref="P234:P235"/>
    <mergeCell ref="Q234:Q235"/>
    <mergeCell ref="R234:R235"/>
    <mergeCell ref="AB216:AB217"/>
    <mergeCell ref="AC216:AC217"/>
    <mergeCell ref="AD216:AD217"/>
    <mergeCell ref="S216:S217"/>
    <mergeCell ref="T216:T217"/>
    <mergeCell ref="U216:U217"/>
    <mergeCell ref="V216:V217"/>
    <mergeCell ref="W216:W217"/>
    <mergeCell ref="X216:X217"/>
    <mergeCell ref="M216:M21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A196:A197"/>
    <mergeCell ref="H196:H197"/>
    <mergeCell ref="I196:I197"/>
    <mergeCell ref="J196:J197"/>
    <mergeCell ref="K196:K197"/>
    <mergeCell ref="L196:L197"/>
    <mergeCell ref="Y234:Y235"/>
    <mergeCell ref="Z234:Z235"/>
    <mergeCell ref="Y202:Y203"/>
    <mergeCell ref="Z202:Z203"/>
    <mergeCell ref="N216:N217"/>
    <mergeCell ref="O216:O217"/>
    <mergeCell ref="P216:P217"/>
    <mergeCell ref="Q216:Q217"/>
    <mergeCell ref="R216:R217"/>
    <mergeCell ref="A216:A217"/>
    <mergeCell ref="H216:H217"/>
    <mergeCell ref="I216:I217"/>
    <mergeCell ref="J216:J217"/>
    <mergeCell ref="K216:K217"/>
    <mergeCell ref="L216:L217"/>
    <mergeCell ref="J204:J205"/>
    <mergeCell ref="K204:K205"/>
    <mergeCell ref="L204:L205"/>
    <mergeCell ref="AA174:AA175"/>
    <mergeCell ref="AB174:AB175"/>
    <mergeCell ref="AC174:AC175"/>
    <mergeCell ref="AD174:AD175"/>
    <mergeCell ref="S174:S175"/>
    <mergeCell ref="T174:T175"/>
    <mergeCell ref="U174:U175"/>
    <mergeCell ref="V174:V175"/>
    <mergeCell ref="W174:W175"/>
    <mergeCell ref="X174:X175"/>
    <mergeCell ref="M174:M175"/>
    <mergeCell ref="N174:N175"/>
    <mergeCell ref="O174:O175"/>
    <mergeCell ref="P174:P175"/>
    <mergeCell ref="Q174:Q175"/>
    <mergeCell ref="R174:R175"/>
    <mergeCell ref="A174:A175"/>
    <mergeCell ref="H174:H175"/>
    <mergeCell ref="I174:I175"/>
    <mergeCell ref="J174:J175"/>
    <mergeCell ref="K174:K175"/>
    <mergeCell ref="L174:L175"/>
    <mergeCell ref="A241:A243"/>
    <mergeCell ref="H241:H243"/>
    <mergeCell ref="I241:I243"/>
    <mergeCell ref="J241:J243"/>
    <mergeCell ref="K241:K243"/>
    <mergeCell ref="L241:L243"/>
    <mergeCell ref="Y200:Y201"/>
    <mergeCell ref="Z200:Z201"/>
    <mergeCell ref="Y188:Y189"/>
    <mergeCell ref="Z188:Z189"/>
    <mergeCell ref="AA188:AA189"/>
    <mergeCell ref="AB188:AB189"/>
    <mergeCell ref="AC188:AC189"/>
    <mergeCell ref="AD188:AD189"/>
    <mergeCell ref="S188:S189"/>
    <mergeCell ref="T188:T189"/>
    <mergeCell ref="U188:U189"/>
    <mergeCell ref="V188:V189"/>
    <mergeCell ref="W188:W189"/>
    <mergeCell ref="X188:X189"/>
    <mergeCell ref="M188:M189"/>
    <mergeCell ref="N188:N189"/>
    <mergeCell ref="O188:O189"/>
    <mergeCell ref="P188:P189"/>
    <mergeCell ref="Q188:Q189"/>
    <mergeCell ref="R188:R189"/>
    <mergeCell ref="A202:A203"/>
    <mergeCell ref="H202:H203"/>
    <mergeCell ref="I202:I203"/>
    <mergeCell ref="J202:J203"/>
    <mergeCell ref="K202:K203"/>
    <mergeCell ref="L202:L203"/>
    <mergeCell ref="Y241:Y243"/>
    <mergeCell ref="Z241:Z243"/>
    <mergeCell ref="AA241:AA243"/>
    <mergeCell ref="AB241:AB243"/>
    <mergeCell ref="AC241:AC243"/>
    <mergeCell ref="AD241:AD243"/>
    <mergeCell ref="S241:S243"/>
    <mergeCell ref="T241:T243"/>
    <mergeCell ref="U241:U243"/>
    <mergeCell ref="V241:V243"/>
    <mergeCell ref="W241:W243"/>
    <mergeCell ref="X241:X243"/>
    <mergeCell ref="M241:M243"/>
    <mergeCell ref="N241:N243"/>
    <mergeCell ref="O241:O243"/>
    <mergeCell ref="P241:P243"/>
    <mergeCell ref="Q241:Q243"/>
    <mergeCell ref="R241:R243"/>
    <mergeCell ref="J188:J189"/>
    <mergeCell ref="K188:K189"/>
    <mergeCell ref="L188:L189"/>
    <mergeCell ref="Y196:Y197"/>
    <mergeCell ref="Z196:Z197"/>
    <mergeCell ref="AC200:AC201"/>
    <mergeCell ref="AD200:AD201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J200:J201"/>
    <mergeCell ref="K200:K201"/>
    <mergeCell ref="L200:L201"/>
    <mergeCell ref="AA200:AA201"/>
    <mergeCell ref="AB200:AB201"/>
    <mergeCell ref="AA196:AA197"/>
    <mergeCell ref="AB196:AB197"/>
    <mergeCell ref="AC196:AC197"/>
    <mergeCell ref="AD196:AD197"/>
    <mergeCell ref="S196:S197"/>
    <mergeCell ref="T196:T197"/>
    <mergeCell ref="U196:U197"/>
    <mergeCell ref="V196:V197"/>
    <mergeCell ref="N186:N187"/>
    <mergeCell ref="O186:O187"/>
    <mergeCell ref="P186:P187"/>
    <mergeCell ref="Q186:Q187"/>
    <mergeCell ref="R186:R187"/>
    <mergeCell ref="A186:A187"/>
    <mergeCell ref="H186:H187"/>
    <mergeCell ref="I186:I187"/>
    <mergeCell ref="J186:J187"/>
    <mergeCell ref="K186:K187"/>
    <mergeCell ref="L186:L187"/>
    <mergeCell ref="Y198:Y199"/>
    <mergeCell ref="Z198:Z199"/>
    <mergeCell ref="AA198:AA199"/>
    <mergeCell ref="AB198:AB199"/>
    <mergeCell ref="AC198:AC199"/>
    <mergeCell ref="AD198:AD199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A188:A189"/>
    <mergeCell ref="H188:H189"/>
    <mergeCell ref="I188:I189"/>
    <mergeCell ref="A234:A235"/>
    <mergeCell ref="H234:H235"/>
    <mergeCell ref="I234:I235"/>
    <mergeCell ref="J234:J235"/>
    <mergeCell ref="K234:K235"/>
    <mergeCell ref="L234:L235"/>
    <mergeCell ref="A198:A199"/>
    <mergeCell ref="H198:H199"/>
    <mergeCell ref="I198:I199"/>
    <mergeCell ref="J198:J199"/>
    <mergeCell ref="K198:K199"/>
    <mergeCell ref="L198:L199"/>
    <mergeCell ref="A224:A225"/>
    <mergeCell ref="H224:H225"/>
    <mergeCell ref="I224:I225"/>
    <mergeCell ref="J224:J225"/>
    <mergeCell ref="K224:K225"/>
    <mergeCell ref="L224:L225"/>
    <mergeCell ref="A222:A223"/>
    <mergeCell ref="H222:H223"/>
    <mergeCell ref="I222:I223"/>
    <mergeCell ref="J222:J223"/>
    <mergeCell ref="K222:K223"/>
    <mergeCell ref="L222:L223"/>
    <mergeCell ref="A232:A233"/>
    <mergeCell ref="H232:H233"/>
    <mergeCell ref="A200:A201"/>
    <mergeCell ref="H200:H201"/>
    <mergeCell ref="I200:I201"/>
    <mergeCell ref="I232:I233"/>
    <mergeCell ref="J232:J233"/>
    <mergeCell ref="K232:K233"/>
    <mergeCell ref="A182:A183"/>
    <mergeCell ref="H182:H183"/>
    <mergeCell ref="I182:I183"/>
    <mergeCell ref="J182:J183"/>
    <mergeCell ref="K182:K183"/>
    <mergeCell ref="L182:L183"/>
    <mergeCell ref="Y184:Y185"/>
    <mergeCell ref="Z184:Z185"/>
    <mergeCell ref="AA184:AA185"/>
    <mergeCell ref="AB184:AB185"/>
    <mergeCell ref="AC184:AC185"/>
    <mergeCell ref="AD184:AD185"/>
    <mergeCell ref="S184:S185"/>
    <mergeCell ref="T184:T185"/>
    <mergeCell ref="U184:U185"/>
    <mergeCell ref="V184:V185"/>
    <mergeCell ref="W184:W185"/>
    <mergeCell ref="X184:X185"/>
    <mergeCell ref="M184:M185"/>
    <mergeCell ref="N184:N185"/>
    <mergeCell ref="O184:O185"/>
    <mergeCell ref="P184:P185"/>
    <mergeCell ref="Q184:Q185"/>
    <mergeCell ref="R184:R185"/>
    <mergeCell ref="Y182:Y183"/>
    <mergeCell ref="Z182:Z183"/>
    <mergeCell ref="AA182:AA183"/>
    <mergeCell ref="AB182:AB183"/>
    <mergeCell ref="AC182:AC183"/>
    <mergeCell ref="AD182:AD183"/>
    <mergeCell ref="S182:S183"/>
    <mergeCell ref="T182:T183"/>
    <mergeCell ref="P182:P183"/>
    <mergeCell ref="Q182:Q183"/>
    <mergeCell ref="R182:R183"/>
    <mergeCell ref="AA236:AA238"/>
    <mergeCell ref="AB236:AB238"/>
    <mergeCell ref="AC236:AC238"/>
    <mergeCell ref="AD236:AD238"/>
    <mergeCell ref="S236:S238"/>
    <mergeCell ref="T236:T238"/>
    <mergeCell ref="U236:U238"/>
    <mergeCell ref="V236:V238"/>
    <mergeCell ref="W236:W238"/>
    <mergeCell ref="X236:X238"/>
    <mergeCell ref="M236:M238"/>
    <mergeCell ref="N236:N238"/>
    <mergeCell ref="O236:O238"/>
    <mergeCell ref="P236:P238"/>
    <mergeCell ref="Q236:Q238"/>
    <mergeCell ref="R236:R238"/>
    <mergeCell ref="Y186:Y187"/>
    <mergeCell ref="Z186:Z187"/>
    <mergeCell ref="AA186:AA187"/>
    <mergeCell ref="AB186:AB187"/>
    <mergeCell ref="AC186:AC187"/>
    <mergeCell ref="AD186:AD187"/>
    <mergeCell ref="S186:S187"/>
    <mergeCell ref="T186:T187"/>
    <mergeCell ref="U186:U187"/>
    <mergeCell ref="V186:V187"/>
    <mergeCell ref="W186:W187"/>
    <mergeCell ref="X186:X187"/>
    <mergeCell ref="M186:M187"/>
    <mergeCell ref="AB246:AB247"/>
    <mergeCell ref="AC246:AC247"/>
    <mergeCell ref="AD246:AD247"/>
    <mergeCell ref="S246:S247"/>
    <mergeCell ref="T246:T247"/>
    <mergeCell ref="U246:U247"/>
    <mergeCell ref="V246:V247"/>
    <mergeCell ref="W246:W247"/>
    <mergeCell ref="X246:X247"/>
    <mergeCell ref="M246:M247"/>
    <mergeCell ref="N246:N247"/>
    <mergeCell ref="O246:O247"/>
    <mergeCell ref="P246:P247"/>
    <mergeCell ref="Q246:Q247"/>
    <mergeCell ref="R246:R247"/>
    <mergeCell ref="A184:A185"/>
    <mergeCell ref="H184:H185"/>
    <mergeCell ref="I184:I185"/>
    <mergeCell ref="J184:J185"/>
    <mergeCell ref="K184:K185"/>
    <mergeCell ref="L184:L185"/>
    <mergeCell ref="AA234:AA235"/>
    <mergeCell ref="AB234:AB235"/>
    <mergeCell ref="AC234:AC235"/>
    <mergeCell ref="AD234:AD235"/>
    <mergeCell ref="S234:S235"/>
    <mergeCell ref="T234:T235"/>
    <mergeCell ref="U234:U235"/>
    <mergeCell ref="V234:V235"/>
    <mergeCell ref="W234:W235"/>
    <mergeCell ref="X234:X235"/>
    <mergeCell ref="A236:A238"/>
    <mergeCell ref="AB78:AB79"/>
    <mergeCell ref="AC78:AC79"/>
    <mergeCell ref="AD78:AD79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A78:A79"/>
    <mergeCell ref="H78:H79"/>
    <mergeCell ref="I78:I79"/>
    <mergeCell ref="J78:J79"/>
    <mergeCell ref="K78:K79"/>
    <mergeCell ref="L78:L79"/>
    <mergeCell ref="M89:M90"/>
    <mergeCell ref="N89:N90"/>
    <mergeCell ref="O89:O90"/>
    <mergeCell ref="P89:P90"/>
    <mergeCell ref="Q89:Q90"/>
    <mergeCell ref="R89:R90"/>
    <mergeCell ref="A246:A247"/>
    <mergeCell ref="H246:H247"/>
    <mergeCell ref="I246:I247"/>
    <mergeCell ref="J246:J247"/>
    <mergeCell ref="K246:K247"/>
    <mergeCell ref="L246:L247"/>
    <mergeCell ref="Y236:Y238"/>
    <mergeCell ref="Z236:Z238"/>
    <mergeCell ref="Y78:Y79"/>
    <mergeCell ref="Z78:Z79"/>
    <mergeCell ref="AA78:AA79"/>
    <mergeCell ref="Y246:Y247"/>
    <mergeCell ref="Z246:Z247"/>
    <mergeCell ref="AA246:AA247"/>
    <mergeCell ref="H236:H238"/>
    <mergeCell ref="I236:I238"/>
    <mergeCell ref="J236:J238"/>
    <mergeCell ref="K236:K238"/>
    <mergeCell ref="L236:L238"/>
    <mergeCell ref="U182:U183"/>
    <mergeCell ref="V182:V183"/>
    <mergeCell ref="W182:W183"/>
    <mergeCell ref="X182:X183"/>
    <mergeCell ref="M182:M183"/>
    <mergeCell ref="N182:N183"/>
    <mergeCell ref="O182:O183"/>
    <mergeCell ref="A89:A90"/>
    <mergeCell ref="H89:H90"/>
    <mergeCell ref="I89:I90"/>
    <mergeCell ref="J89:J90"/>
    <mergeCell ref="K89:K90"/>
    <mergeCell ref="L89:L90"/>
    <mergeCell ref="AA87:AA88"/>
    <mergeCell ref="AB87:AB88"/>
    <mergeCell ref="Y119:Y120"/>
    <mergeCell ref="Z119:Z120"/>
    <mergeCell ref="AA119:AA120"/>
    <mergeCell ref="AB119:AB120"/>
    <mergeCell ref="AC119:AC120"/>
    <mergeCell ref="AD119:AD120"/>
    <mergeCell ref="S119:S120"/>
    <mergeCell ref="T119:T120"/>
    <mergeCell ref="U119:U120"/>
    <mergeCell ref="V119:V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M91:M92"/>
    <mergeCell ref="N91:N92"/>
    <mergeCell ref="O91:O92"/>
    <mergeCell ref="P91:P92"/>
    <mergeCell ref="Q91:Q92"/>
    <mergeCell ref="R91:R92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Y91:Y92"/>
    <mergeCell ref="Z91:Z92"/>
    <mergeCell ref="Y74:Y75"/>
    <mergeCell ref="Z74:Z75"/>
    <mergeCell ref="AA74:AA75"/>
    <mergeCell ref="AB74:AB75"/>
    <mergeCell ref="AC74:AC75"/>
    <mergeCell ref="AD74:AD75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Q155:Q156"/>
    <mergeCell ref="R155:R156"/>
    <mergeCell ref="A74:A75"/>
    <mergeCell ref="H74:H75"/>
    <mergeCell ref="I74:I75"/>
    <mergeCell ref="J74:J75"/>
    <mergeCell ref="K74:K75"/>
    <mergeCell ref="L74:L75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A95:A96"/>
    <mergeCell ref="H95:H96"/>
    <mergeCell ref="I95:I96"/>
    <mergeCell ref="J95:J96"/>
    <mergeCell ref="K95:K96"/>
    <mergeCell ref="L95:L96"/>
    <mergeCell ref="AA153:AA154"/>
    <mergeCell ref="AB153:AB154"/>
    <mergeCell ref="AC153:AC154"/>
    <mergeCell ref="AD153:AD154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Y155:Y156"/>
    <mergeCell ref="Z155:Z156"/>
    <mergeCell ref="AA155:AA156"/>
    <mergeCell ref="AB155:AB156"/>
    <mergeCell ref="AC155:AC156"/>
    <mergeCell ref="AD155:AD156"/>
    <mergeCell ref="S155:S156"/>
    <mergeCell ref="T155:T156"/>
    <mergeCell ref="U155:U156"/>
    <mergeCell ref="V155:V156"/>
    <mergeCell ref="W155:W156"/>
    <mergeCell ref="X155:X156"/>
    <mergeCell ref="M155:M156"/>
    <mergeCell ref="N155:N156"/>
    <mergeCell ref="O155:O156"/>
    <mergeCell ref="P155:P156"/>
    <mergeCell ref="A91:A92"/>
    <mergeCell ref="H91:H92"/>
    <mergeCell ref="I91:I92"/>
    <mergeCell ref="J91:J92"/>
    <mergeCell ref="K91:K92"/>
    <mergeCell ref="L91:L92"/>
    <mergeCell ref="A155:A156"/>
    <mergeCell ref="H155:H156"/>
    <mergeCell ref="I155:I156"/>
    <mergeCell ref="J155:J156"/>
    <mergeCell ref="K155:K156"/>
    <mergeCell ref="L155:L156"/>
    <mergeCell ref="A153:A154"/>
    <mergeCell ref="H153:H154"/>
    <mergeCell ref="I153:I154"/>
    <mergeCell ref="J153:J154"/>
    <mergeCell ref="K153:K154"/>
    <mergeCell ref="L153:L154"/>
    <mergeCell ref="A119:A120"/>
    <mergeCell ref="H119:H120"/>
    <mergeCell ref="I119:I120"/>
    <mergeCell ref="J119:J120"/>
    <mergeCell ref="K119:K120"/>
    <mergeCell ref="L119:L120"/>
    <mergeCell ref="A137:A138"/>
    <mergeCell ref="H137:H138"/>
    <mergeCell ref="A151:A152"/>
    <mergeCell ref="H151:H152"/>
    <mergeCell ref="I151:I152"/>
    <mergeCell ref="J151:J152"/>
    <mergeCell ref="K151:K152"/>
    <mergeCell ref="L151:L152"/>
    <mergeCell ref="A161:A162"/>
    <mergeCell ref="H161:H162"/>
    <mergeCell ref="I161:I162"/>
    <mergeCell ref="J161:J162"/>
    <mergeCell ref="K161:K162"/>
    <mergeCell ref="L161:L162"/>
    <mergeCell ref="Y111:Y112"/>
    <mergeCell ref="Z111:Z112"/>
    <mergeCell ref="AA111:AA112"/>
    <mergeCell ref="AB111:AB112"/>
    <mergeCell ref="AC111:AC112"/>
    <mergeCell ref="AD111:AD112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Y151:Y152"/>
    <mergeCell ref="Z151:Z152"/>
    <mergeCell ref="AA151:AA152"/>
    <mergeCell ref="AB151:AB152"/>
    <mergeCell ref="AC151:AC152"/>
    <mergeCell ref="AD151:AD152"/>
    <mergeCell ref="S151:S152"/>
    <mergeCell ref="T151:T152"/>
    <mergeCell ref="AA149:AA150"/>
    <mergeCell ref="AB149:AB150"/>
    <mergeCell ref="Y161:Y162"/>
    <mergeCell ref="Z161:Z162"/>
    <mergeCell ref="AA161:AA162"/>
    <mergeCell ref="AB161:AB162"/>
    <mergeCell ref="AC161:AC162"/>
    <mergeCell ref="AD161:AD162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U151:U152"/>
    <mergeCell ref="V151:V152"/>
    <mergeCell ref="W151:W152"/>
    <mergeCell ref="X151:X152"/>
    <mergeCell ref="M151:M152"/>
    <mergeCell ref="N151:N152"/>
    <mergeCell ref="O151:O152"/>
    <mergeCell ref="P151:P152"/>
    <mergeCell ref="Q151:Q152"/>
    <mergeCell ref="R151:R152"/>
    <mergeCell ref="Y153:Y154"/>
    <mergeCell ref="Z153:Z154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70:A71"/>
    <mergeCell ref="H70:H71"/>
    <mergeCell ref="I70:I71"/>
    <mergeCell ref="J70:J71"/>
    <mergeCell ref="K70:K71"/>
    <mergeCell ref="L70:L71"/>
    <mergeCell ref="Y149:Y150"/>
    <mergeCell ref="Z149:Z150"/>
    <mergeCell ref="AC149:AC150"/>
    <mergeCell ref="AD149:AD150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A149:A150"/>
    <mergeCell ref="H149:H150"/>
    <mergeCell ref="I149:I150"/>
    <mergeCell ref="J149:J150"/>
    <mergeCell ref="K149:K150"/>
    <mergeCell ref="L149:L150"/>
    <mergeCell ref="AA135:AA136"/>
    <mergeCell ref="AB135:AB136"/>
    <mergeCell ref="AC135:AC136"/>
    <mergeCell ref="AD135:AD136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A135:A136"/>
    <mergeCell ref="H135:H136"/>
    <mergeCell ref="I135:I136"/>
    <mergeCell ref="J135:J136"/>
    <mergeCell ref="K135:K136"/>
    <mergeCell ref="L135:L136"/>
    <mergeCell ref="A133:A134"/>
    <mergeCell ref="H133:H134"/>
    <mergeCell ref="I133:I134"/>
    <mergeCell ref="J133:J134"/>
    <mergeCell ref="K133:K134"/>
    <mergeCell ref="L133:L134"/>
    <mergeCell ref="Y125:Y126"/>
    <mergeCell ref="Z125:Z126"/>
    <mergeCell ref="Y135:Y136"/>
    <mergeCell ref="Z135:Z136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U125:U126"/>
    <mergeCell ref="V125:V126"/>
    <mergeCell ref="W125:W126"/>
    <mergeCell ref="X125:X126"/>
    <mergeCell ref="L117:L118"/>
    <mergeCell ref="Y133:Y134"/>
    <mergeCell ref="Z133:Z134"/>
    <mergeCell ref="AA133:AA134"/>
    <mergeCell ref="AB133:AB134"/>
    <mergeCell ref="AC133:AC134"/>
    <mergeCell ref="AD133:AD134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M125:M126"/>
    <mergeCell ref="N125:N126"/>
    <mergeCell ref="O125:O126"/>
    <mergeCell ref="P125:P126"/>
    <mergeCell ref="Q125:Q126"/>
    <mergeCell ref="R125:R126"/>
    <mergeCell ref="Z131:Z132"/>
    <mergeCell ref="AA131:AA132"/>
    <mergeCell ref="AC141:AC142"/>
    <mergeCell ref="AD141:AD142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Y147:Y148"/>
    <mergeCell ref="Z147:Z148"/>
    <mergeCell ref="AA147:AA148"/>
    <mergeCell ref="AB147:AB148"/>
    <mergeCell ref="AC147:AC148"/>
    <mergeCell ref="AD147:AD148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A145:A146"/>
    <mergeCell ref="H145:H146"/>
    <mergeCell ref="I145:I146"/>
    <mergeCell ref="J145:J146"/>
    <mergeCell ref="K145:K146"/>
    <mergeCell ref="L145:L146"/>
    <mergeCell ref="A147:A148"/>
    <mergeCell ref="H147:H148"/>
    <mergeCell ref="I147:I148"/>
    <mergeCell ref="J147:J148"/>
    <mergeCell ref="K147:K148"/>
    <mergeCell ref="L147:L148"/>
    <mergeCell ref="Y143:Y144"/>
    <mergeCell ref="Z143:Z144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M143:M144"/>
    <mergeCell ref="N143:N144"/>
    <mergeCell ref="O143:O144"/>
    <mergeCell ref="P143:P144"/>
    <mergeCell ref="Q143:Q144"/>
    <mergeCell ref="R143:R144"/>
    <mergeCell ref="AA143:AA144"/>
    <mergeCell ref="AB143:AB144"/>
    <mergeCell ref="Y141:Y142"/>
    <mergeCell ref="Z141:Z142"/>
    <mergeCell ref="AA141:AA142"/>
    <mergeCell ref="AB141:AB142"/>
    <mergeCell ref="A141:A142"/>
    <mergeCell ref="H141:H142"/>
    <mergeCell ref="I141:I142"/>
    <mergeCell ref="J141:J142"/>
    <mergeCell ref="K141:K142"/>
    <mergeCell ref="L141:L142"/>
    <mergeCell ref="Y145:Y146"/>
    <mergeCell ref="Z145:Z146"/>
    <mergeCell ref="AA145:AA146"/>
    <mergeCell ref="AB145:AB146"/>
    <mergeCell ref="AC145:AC146"/>
    <mergeCell ref="AD145:AD146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AC143:AC144"/>
    <mergeCell ref="AD143:AD144"/>
    <mergeCell ref="S143:S144"/>
    <mergeCell ref="T143:T144"/>
    <mergeCell ref="U143:U144"/>
    <mergeCell ref="V143:V144"/>
    <mergeCell ref="W143:W144"/>
    <mergeCell ref="X143:X144"/>
    <mergeCell ref="L125:L126"/>
    <mergeCell ref="A139:A140"/>
    <mergeCell ref="H139:H140"/>
    <mergeCell ref="I139:I140"/>
    <mergeCell ref="J139:J140"/>
    <mergeCell ref="K139:K140"/>
    <mergeCell ref="L139:L140"/>
    <mergeCell ref="I137:I138"/>
    <mergeCell ref="J137:J138"/>
    <mergeCell ref="K137:K138"/>
    <mergeCell ref="L137:L138"/>
    <mergeCell ref="Y68:Y69"/>
    <mergeCell ref="A68:A69"/>
    <mergeCell ref="H68:H69"/>
    <mergeCell ref="I68:I69"/>
    <mergeCell ref="J68:J69"/>
    <mergeCell ref="K68:K69"/>
    <mergeCell ref="L68:L69"/>
    <mergeCell ref="Y131:Y132"/>
    <mergeCell ref="Y93:Y94"/>
    <mergeCell ref="R93:R94"/>
    <mergeCell ref="A127:A128"/>
    <mergeCell ref="H127:H128"/>
    <mergeCell ref="I127:I128"/>
    <mergeCell ref="J127:J128"/>
    <mergeCell ref="K127:K128"/>
    <mergeCell ref="L127:L128"/>
    <mergeCell ref="A117:A118"/>
    <mergeCell ref="H117:H118"/>
    <mergeCell ref="I117:I118"/>
    <mergeCell ref="J117:J118"/>
    <mergeCell ref="K117:K118"/>
    <mergeCell ref="O131:O132"/>
    <mergeCell ref="P131:P132"/>
    <mergeCell ref="Q131:Q132"/>
    <mergeCell ref="R131:R132"/>
    <mergeCell ref="A131:A132"/>
    <mergeCell ref="H131:H132"/>
    <mergeCell ref="I131:I132"/>
    <mergeCell ref="J131:J132"/>
    <mergeCell ref="K131:K132"/>
    <mergeCell ref="L131:L132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125:A126"/>
    <mergeCell ref="H125:H126"/>
    <mergeCell ref="I125:I126"/>
    <mergeCell ref="J125:J126"/>
    <mergeCell ref="K125:K126"/>
    <mergeCell ref="AA163:AA164"/>
    <mergeCell ref="AB163:AB164"/>
    <mergeCell ref="AC163:AC164"/>
    <mergeCell ref="AD163:AD164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AA93:AA94"/>
    <mergeCell ref="AB93:AB94"/>
    <mergeCell ref="AC93:AC94"/>
    <mergeCell ref="AD93:AD94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AB131:AB132"/>
    <mergeCell ref="A163:A164"/>
    <mergeCell ref="H163:H164"/>
    <mergeCell ref="I163:I164"/>
    <mergeCell ref="J163:J164"/>
    <mergeCell ref="K163:K164"/>
    <mergeCell ref="L163:L164"/>
    <mergeCell ref="Y170:Y171"/>
    <mergeCell ref="Z170:Z171"/>
    <mergeCell ref="AA170:AA171"/>
    <mergeCell ref="AB170:AB171"/>
    <mergeCell ref="AC170:AC171"/>
    <mergeCell ref="AD170:AD171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A170:A171"/>
    <mergeCell ref="H170:H171"/>
    <mergeCell ref="I170:I171"/>
    <mergeCell ref="J170:J171"/>
    <mergeCell ref="K170:K171"/>
    <mergeCell ref="L170:L171"/>
    <mergeCell ref="Y163:Y164"/>
    <mergeCell ref="Z163:Z164"/>
    <mergeCell ref="Y123:Y124"/>
    <mergeCell ref="Z123:Z124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M123:M124"/>
    <mergeCell ref="N123:N124"/>
    <mergeCell ref="O123:O124"/>
    <mergeCell ref="P123:P124"/>
    <mergeCell ref="Q123:Q124"/>
    <mergeCell ref="R123:R124"/>
    <mergeCell ref="AA125:AA126"/>
    <mergeCell ref="AB125:AB126"/>
    <mergeCell ref="AC125:AC126"/>
    <mergeCell ref="AD125:AD126"/>
    <mergeCell ref="S125:S126"/>
    <mergeCell ref="T125:T126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M127:M128"/>
    <mergeCell ref="N127:N128"/>
    <mergeCell ref="O127:O128"/>
    <mergeCell ref="P127:P128"/>
    <mergeCell ref="Q127:Q128"/>
    <mergeCell ref="R127:R128"/>
    <mergeCell ref="AA109:AA110"/>
    <mergeCell ref="AB109:AB110"/>
    <mergeCell ref="AC109:AC110"/>
    <mergeCell ref="AD109:AD110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A115:A116"/>
    <mergeCell ref="H115:H116"/>
    <mergeCell ref="I115:I116"/>
    <mergeCell ref="J115:J116"/>
    <mergeCell ref="K115:K116"/>
    <mergeCell ref="L115:L116"/>
    <mergeCell ref="A109:A110"/>
    <mergeCell ref="H109:H110"/>
    <mergeCell ref="I109:I110"/>
    <mergeCell ref="J109:J110"/>
    <mergeCell ref="K109:K110"/>
    <mergeCell ref="L109:L110"/>
    <mergeCell ref="Y107:Y108"/>
    <mergeCell ref="Z107:Z108"/>
    <mergeCell ref="AA107:AA108"/>
    <mergeCell ref="AB107:AB108"/>
    <mergeCell ref="AC107:AC108"/>
    <mergeCell ref="Y109:Y110"/>
    <mergeCell ref="Z109:Z110"/>
    <mergeCell ref="A113:A114"/>
    <mergeCell ref="H113:H114"/>
    <mergeCell ref="A111:A112"/>
    <mergeCell ref="H111:H112"/>
    <mergeCell ref="I111:I112"/>
    <mergeCell ref="J111:J112"/>
    <mergeCell ref="K111:K112"/>
    <mergeCell ref="L111:L112"/>
    <mergeCell ref="AD107:AD108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A107:A108"/>
    <mergeCell ref="H107:H108"/>
    <mergeCell ref="I107:I108"/>
    <mergeCell ref="J107:J108"/>
    <mergeCell ref="K107:K108"/>
    <mergeCell ref="L107:L108"/>
    <mergeCell ref="A123:A124"/>
    <mergeCell ref="H123:H124"/>
    <mergeCell ref="I123:I124"/>
    <mergeCell ref="J123:J124"/>
    <mergeCell ref="K123:K124"/>
    <mergeCell ref="L123:L124"/>
    <mergeCell ref="A76:A77"/>
    <mergeCell ref="H76:H77"/>
    <mergeCell ref="I76:I77"/>
    <mergeCell ref="J76:J77"/>
    <mergeCell ref="K76:K77"/>
    <mergeCell ref="L76:L77"/>
    <mergeCell ref="Y87:Y88"/>
    <mergeCell ref="Z87:Z88"/>
    <mergeCell ref="Y105:Y106"/>
    <mergeCell ref="Z105:Z106"/>
    <mergeCell ref="AA105:AA106"/>
    <mergeCell ref="Y76:Y77"/>
    <mergeCell ref="Z76:Z77"/>
    <mergeCell ref="AA76:AA77"/>
    <mergeCell ref="A87:A88"/>
    <mergeCell ref="H87:H88"/>
    <mergeCell ref="I87:I88"/>
    <mergeCell ref="J87:J88"/>
    <mergeCell ref="K87:K88"/>
    <mergeCell ref="L87:L88"/>
    <mergeCell ref="J113:J114"/>
    <mergeCell ref="K113:K114"/>
    <mergeCell ref="L113:L114"/>
    <mergeCell ref="L103:L104"/>
    <mergeCell ref="A84:A85"/>
    <mergeCell ref="H84:H85"/>
    <mergeCell ref="O105:O106"/>
    <mergeCell ref="P105:P106"/>
    <mergeCell ref="Q105:Q106"/>
    <mergeCell ref="R105:R106"/>
    <mergeCell ref="A93:A94"/>
    <mergeCell ref="H93:H94"/>
    <mergeCell ref="I93:I94"/>
    <mergeCell ref="J93:J94"/>
    <mergeCell ref="K93:K94"/>
    <mergeCell ref="L93:L94"/>
    <mergeCell ref="I105:I106"/>
    <mergeCell ref="J105:J106"/>
    <mergeCell ref="K105:K106"/>
    <mergeCell ref="L105:L106"/>
    <mergeCell ref="Y103:Y104"/>
    <mergeCell ref="Z103:Z104"/>
    <mergeCell ref="A103:A104"/>
    <mergeCell ref="H103:H104"/>
    <mergeCell ref="I103:I104"/>
    <mergeCell ref="J103:J104"/>
    <mergeCell ref="K103:K104"/>
    <mergeCell ref="Z93:Z94"/>
    <mergeCell ref="AB76:AB77"/>
    <mergeCell ref="AC76:AC77"/>
    <mergeCell ref="AD76:AD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O87:O88"/>
    <mergeCell ref="P87:P88"/>
    <mergeCell ref="Q87:Q88"/>
    <mergeCell ref="R87:R88"/>
    <mergeCell ref="Y84:Y85"/>
    <mergeCell ref="Z84:Z85"/>
    <mergeCell ref="AA84:AA85"/>
    <mergeCell ref="A105:A106"/>
    <mergeCell ref="H105:H106"/>
    <mergeCell ref="Y159:Y160"/>
    <mergeCell ref="Z159:Z160"/>
    <mergeCell ref="AA159:AA160"/>
    <mergeCell ref="AB159:AB160"/>
    <mergeCell ref="AC159:AC160"/>
    <mergeCell ref="AD159:AD160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A159:A160"/>
    <mergeCell ref="H159:H160"/>
    <mergeCell ref="I159:I160"/>
    <mergeCell ref="J159:J160"/>
    <mergeCell ref="K159:K160"/>
    <mergeCell ref="L159:L160"/>
    <mergeCell ref="AB105:AB106"/>
    <mergeCell ref="AC105:AC106"/>
    <mergeCell ref="AD105:AD106"/>
    <mergeCell ref="S105:S106"/>
    <mergeCell ref="T105:T106"/>
    <mergeCell ref="U105:U106"/>
    <mergeCell ref="AA129:AA130"/>
    <mergeCell ref="AB129:AB130"/>
    <mergeCell ref="AC129:AC130"/>
    <mergeCell ref="AD129:AD130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A143:A144"/>
    <mergeCell ref="H143:H144"/>
    <mergeCell ref="I143:I144"/>
    <mergeCell ref="J143:J144"/>
    <mergeCell ref="K143:K144"/>
    <mergeCell ref="L143:L144"/>
    <mergeCell ref="AC131:AC132"/>
    <mergeCell ref="AD131:AD132"/>
    <mergeCell ref="S131:S132"/>
    <mergeCell ref="T131:T132"/>
    <mergeCell ref="U131:U132"/>
    <mergeCell ref="V131:V132"/>
    <mergeCell ref="W131:W132"/>
    <mergeCell ref="X131:X132"/>
    <mergeCell ref="M131:M132"/>
    <mergeCell ref="N131:N132"/>
    <mergeCell ref="A129:A130"/>
    <mergeCell ref="H129:H130"/>
    <mergeCell ref="I129:I130"/>
    <mergeCell ref="J129:J130"/>
    <mergeCell ref="K129:K130"/>
    <mergeCell ref="L129:L130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A157:A158"/>
    <mergeCell ref="H157:H158"/>
    <mergeCell ref="I157:I158"/>
    <mergeCell ref="J157:J158"/>
    <mergeCell ref="K157:K158"/>
    <mergeCell ref="L157:L158"/>
    <mergeCell ref="Y129:Y130"/>
    <mergeCell ref="Z129:Z130"/>
    <mergeCell ref="AD84:AD85"/>
    <mergeCell ref="S84:S85"/>
    <mergeCell ref="T84:T85"/>
    <mergeCell ref="U84:U85"/>
    <mergeCell ref="V84:V85"/>
    <mergeCell ref="W84:W85"/>
    <mergeCell ref="X84:X85"/>
    <mergeCell ref="M84:M85"/>
    <mergeCell ref="N84:N85"/>
    <mergeCell ref="O84:O85"/>
    <mergeCell ref="P84:P85"/>
    <mergeCell ref="Q84:Q85"/>
    <mergeCell ref="R84:R85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I84:I85"/>
    <mergeCell ref="J84:J85"/>
    <mergeCell ref="K84:K85"/>
    <mergeCell ref="L84:L85"/>
    <mergeCell ref="Y113:Y114"/>
    <mergeCell ref="Z113:Z114"/>
    <mergeCell ref="AA113:AA114"/>
    <mergeCell ref="AB113:AB114"/>
    <mergeCell ref="AC113:AC114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I113:I114"/>
    <mergeCell ref="AA97:AA98"/>
    <mergeCell ref="AB97:AB98"/>
    <mergeCell ref="AC97:AC98"/>
    <mergeCell ref="AB84:AB85"/>
    <mergeCell ref="AC84:AC85"/>
    <mergeCell ref="V105:V106"/>
    <mergeCell ref="W105:W106"/>
    <mergeCell ref="X105:X106"/>
    <mergeCell ref="M105:M106"/>
    <mergeCell ref="N105:N106"/>
    <mergeCell ref="A121:A122"/>
    <mergeCell ref="H121:H122"/>
    <mergeCell ref="I121:I122"/>
    <mergeCell ref="J121:J122"/>
    <mergeCell ref="K121:K122"/>
    <mergeCell ref="L121:L122"/>
    <mergeCell ref="Y99:Y100"/>
    <mergeCell ref="Z99:Z100"/>
    <mergeCell ref="Y82:Y83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AA103:AA104"/>
    <mergeCell ref="AB103:AB104"/>
    <mergeCell ref="AC103:AC104"/>
    <mergeCell ref="AD103:AD104"/>
    <mergeCell ref="S103:S104"/>
    <mergeCell ref="T103:T104"/>
    <mergeCell ref="K82:K83"/>
    <mergeCell ref="L82:L83"/>
    <mergeCell ref="Y121:Y122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AD113:AD114"/>
    <mergeCell ref="N87:N88"/>
    <mergeCell ref="Y72:Y73"/>
    <mergeCell ref="Z72:Z73"/>
    <mergeCell ref="AA72:AA73"/>
    <mergeCell ref="AB72:AB73"/>
    <mergeCell ref="AC72:AC73"/>
    <mergeCell ref="AD72:AD73"/>
    <mergeCell ref="S72:S73"/>
    <mergeCell ref="T72:T73"/>
    <mergeCell ref="U72:U73"/>
    <mergeCell ref="V72:V73"/>
    <mergeCell ref="W72:W73"/>
    <mergeCell ref="X72:X73"/>
    <mergeCell ref="M72:M73"/>
    <mergeCell ref="N72:N73"/>
    <mergeCell ref="O72:O73"/>
    <mergeCell ref="P72:P73"/>
    <mergeCell ref="Q72:Q73"/>
    <mergeCell ref="R72:R73"/>
    <mergeCell ref="A72:A73"/>
    <mergeCell ref="H72:H73"/>
    <mergeCell ref="I72:I73"/>
    <mergeCell ref="J72:J73"/>
    <mergeCell ref="K72:K73"/>
    <mergeCell ref="L72:L73"/>
    <mergeCell ref="Y101:Y102"/>
    <mergeCell ref="Z101:Z102"/>
    <mergeCell ref="AA101:AA102"/>
    <mergeCell ref="AB101:AB102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101:A102"/>
    <mergeCell ref="H101:H102"/>
    <mergeCell ref="I101:I102"/>
    <mergeCell ref="J101:J102"/>
    <mergeCell ref="K101:K102"/>
    <mergeCell ref="L101:L102"/>
    <mergeCell ref="Y80:Y81"/>
    <mergeCell ref="Z80:Z81"/>
    <mergeCell ref="A99:A100"/>
    <mergeCell ref="H99:H100"/>
    <mergeCell ref="I99:I100"/>
    <mergeCell ref="J99:J100"/>
    <mergeCell ref="K99:K100"/>
    <mergeCell ref="L99:L100"/>
    <mergeCell ref="AA80:AA81"/>
    <mergeCell ref="AB80:AB81"/>
    <mergeCell ref="AC80:AC81"/>
    <mergeCell ref="AD80:AD81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A80:A81"/>
    <mergeCell ref="H80:H81"/>
    <mergeCell ref="I80:I81"/>
    <mergeCell ref="J80:J81"/>
    <mergeCell ref="K80:K81"/>
    <mergeCell ref="L80:L81"/>
    <mergeCell ref="A82:A83"/>
    <mergeCell ref="H82:H83"/>
    <mergeCell ref="I82:I83"/>
    <mergeCell ref="J82:J83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AA99:AA100"/>
    <mergeCell ref="AB99:AB100"/>
    <mergeCell ref="AC99:AC100"/>
    <mergeCell ref="AD99:AD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A97:A98"/>
    <mergeCell ref="H97:H98"/>
    <mergeCell ref="I97:I98"/>
    <mergeCell ref="J97:J98"/>
    <mergeCell ref="K97:K98"/>
    <mergeCell ref="L97:L98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A66:A67"/>
    <mergeCell ref="H66:H67"/>
    <mergeCell ref="I66:I67"/>
    <mergeCell ref="J66:J67"/>
    <mergeCell ref="K66:K67"/>
    <mergeCell ref="L66:L67"/>
    <mergeCell ref="Y97:Y98"/>
    <mergeCell ref="Z97:Z98"/>
    <mergeCell ref="A20:A21"/>
    <mergeCell ref="H20:H21"/>
    <mergeCell ref="I20:I21"/>
    <mergeCell ref="J20:J21"/>
    <mergeCell ref="K20:K21"/>
    <mergeCell ref="L20:L21"/>
    <mergeCell ref="Y28:Y29"/>
    <mergeCell ref="Z28:Z29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20:Y21"/>
    <mergeCell ref="Z20:Z21"/>
    <mergeCell ref="AA20:AA21"/>
    <mergeCell ref="AB20:AB21"/>
    <mergeCell ref="AC20:AC21"/>
    <mergeCell ref="AD20:AD21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AD60:AD61"/>
    <mergeCell ref="X60:X61"/>
    <mergeCell ref="M60:M61"/>
    <mergeCell ref="N60:N61"/>
    <mergeCell ref="O60:O61"/>
    <mergeCell ref="P60:P61"/>
    <mergeCell ref="Q60:Q61"/>
    <mergeCell ref="AA38:AA39"/>
    <mergeCell ref="AB38:AB39"/>
    <mergeCell ref="AC38:AC39"/>
    <mergeCell ref="AD38:AD39"/>
    <mergeCell ref="S38:S39"/>
    <mergeCell ref="T38:T39"/>
    <mergeCell ref="U38:U39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A36:A37"/>
    <mergeCell ref="H36:H37"/>
    <mergeCell ref="I36:I37"/>
    <mergeCell ref="J36:J37"/>
    <mergeCell ref="K36:K37"/>
    <mergeCell ref="L36:L37"/>
    <mergeCell ref="A62:A63"/>
    <mergeCell ref="H62:H63"/>
    <mergeCell ref="I62:I63"/>
    <mergeCell ref="J62:J63"/>
    <mergeCell ref="K62:K63"/>
    <mergeCell ref="L62:L63"/>
    <mergeCell ref="A64:A65"/>
    <mergeCell ref="H64:H65"/>
    <mergeCell ref="I64:I65"/>
    <mergeCell ref="J64:J65"/>
    <mergeCell ref="K64:K65"/>
    <mergeCell ref="L64:L65"/>
    <mergeCell ref="Y36:Y37"/>
    <mergeCell ref="Z36:Z37"/>
    <mergeCell ref="AA36:AA37"/>
    <mergeCell ref="AB36:AB37"/>
    <mergeCell ref="AC36:AC37"/>
    <mergeCell ref="Y62:Y63"/>
    <mergeCell ref="Z62:Z63"/>
    <mergeCell ref="Y64:Y65"/>
    <mergeCell ref="Z64:Z65"/>
    <mergeCell ref="AA64:AA65"/>
    <mergeCell ref="AB64:AB65"/>
    <mergeCell ref="AC64:AC65"/>
    <mergeCell ref="AA60:AA61"/>
    <mergeCell ref="AB60:AB61"/>
    <mergeCell ref="AC60:AC61"/>
    <mergeCell ref="S60:S61"/>
    <mergeCell ref="T60:T61"/>
    <mergeCell ref="U60:U61"/>
    <mergeCell ref="V60:V61"/>
    <mergeCell ref="W60:W61"/>
    <mergeCell ref="R60:R61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A60:A61"/>
    <mergeCell ref="H60:H61"/>
    <mergeCell ref="I60:I61"/>
    <mergeCell ref="J60:J61"/>
    <mergeCell ref="K60:K61"/>
    <mergeCell ref="L60:L61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A58:A59"/>
    <mergeCell ref="H58:H59"/>
    <mergeCell ref="I58:I59"/>
    <mergeCell ref="J58:J59"/>
    <mergeCell ref="K58:K59"/>
    <mergeCell ref="L58:L59"/>
    <mergeCell ref="Y60:Y61"/>
    <mergeCell ref="Z60:Z61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28:A29"/>
    <mergeCell ref="H28:H29"/>
    <mergeCell ref="I28:I29"/>
    <mergeCell ref="J28:J29"/>
    <mergeCell ref="K28:K29"/>
    <mergeCell ref="L28:L29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A56:A57"/>
    <mergeCell ref="H56:H57"/>
    <mergeCell ref="I56:I57"/>
    <mergeCell ref="J56:J57"/>
    <mergeCell ref="K56:K57"/>
    <mergeCell ref="L56:L5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A46:A47"/>
    <mergeCell ref="H46:H47"/>
    <mergeCell ref="I46:I47"/>
    <mergeCell ref="J46:J47"/>
    <mergeCell ref="K46:K47"/>
    <mergeCell ref="L46:L47"/>
    <mergeCell ref="AA50:AA51"/>
    <mergeCell ref="AB50:AB51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A52:A53"/>
    <mergeCell ref="H52:H53"/>
    <mergeCell ref="I52:I53"/>
    <mergeCell ref="J52:J53"/>
    <mergeCell ref="K52:K53"/>
    <mergeCell ref="L52:L53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50:A51"/>
    <mergeCell ref="H50:H51"/>
    <mergeCell ref="I50:I51"/>
    <mergeCell ref="J50:J51"/>
    <mergeCell ref="K50:K51"/>
    <mergeCell ref="L50:L51"/>
    <mergeCell ref="Y50:Y51"/>
    <mergeCell ref="Z50:Z51"/>
    <mergeCell ref="A26:A27"/>
    <mergeCell ref="H26:H27"/>
    <mergeCell ref="I26:I27"/>
    <mergeCell ref="J26:J27"/>
    <mergeCell ref="K26:K27"/>
    <mergeCell ref="L26:L27"/>
    <mergeCell ref="Y38:Y39"/>
    <mergeCell ref="Z38:Z39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34:A35"/>
    <mergeCell ref="H34:H35"/>
    <mergeCell ref="I34:I35"/>
    <mergeCell ref="J34:J35"/>
    <mergeCell ref="K34:K35"/>
    <mergeCell ref="L34:L35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M38:M39"/>
    <mergeCell ref="N38:N39"/>
    <mergeCell ref="O38:O39"/>
    <mergeCell ref="P38:P39"/>
    <mergeCell ref="Q38:Q39"/>
    <mergeCell ref="R38:R39"/>
    <mergeCell ref="A38:A39"/>
    <mergeCell ref="H38:H39"/>
    <mergeCell ref="I38:I39"/>
    <mergeCell ref="J38:J39"/>
    <mergeCell ref="K38:K39"/>
    <mergeCell ref="L38:L39"/>
    <mergeCell ref="Y54:Y55"/>
    <mergeCell ref="Z54:Z55"/>
    <mergeCell ref="Y42:Y43"/>
    <mergeCell ref="Z42:Z43"/>
    <mergeCell ref="Y48:Y49"/>
    <mergeCell ref="Z48:Z49"/>
    <mergeCell ref="A44:A45"/>
    <mergeCell ref="H44:H45"/>
    <mergeCell ref="I44:I45"/>
    <mergeCell ref="J44:J45"/>
    <mergeCell ref="K44:K45"/>
    <mergeCell ref="L44:L45"/>
    <mergeCell ref="Y52:Y53"/>
    <mergeCell ref="Z52:Z53"/>
    <mergeCell ref="A40:A41"/>
    <mergeCell ref="H40:H41"/>
    <mergeCell ref="I40:I41"/>
    <mergeCell ref="J40:J41"/>
    <mergeCell ref="K40:K41"/>
    <mergeCell ref="L40:L41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A54:A55"/>
    <mergeCell ref="H54:H55"/>
    <mergeCell ref="I54:I55"/>
    <mergeCell ref="J54:J55"/>
    <mergeCell ref="K54:K55"/>
    <mergeCell ref="L54:L55"/>
    <mergeCell ref="A48:A49"/>
    <mergeCell ref="H48:H49"/>
    <mergeCell ref="I48:I49"/>
    <mergeCell ref="J48:J49"/>
    <mergeCell ref="K48:K49"/>
    <mergeCell ref="L48:L49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A42:A43"/>
    <mergeCell ref="H42:H43"/>
    <mergeCell ref="I42:I43"/>
    <mergeCell ref="J42:J43"/>
    <mergeCell ref="K42:K43"/>
    <mergeCell ref="L42:L4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V38:V39"/>
    <mergeCell ref="W38:W39"/>
    <mergeCell ref="X38:X39"/>
    <mergeCell ref="A32:A33"/>
    <mergeCell ref="H32:H33"/>
    <mergeCell ref="I32:I33"/>
    <mergeCell ref="J32:J33"/>
    <mergeCell ref="K32:K33"/>
    <mergeCell ref="L32:L33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D24:AD25"/>
    <mergeCell ref="T24:T25"/>
    <mergeCell ref="U24:U25"/>
    <mergeCell ref="V24:V25"/>
    <mergeCell ref="W24:W25"/>
    <mergeCell ref="X24:X25"/>
    <mergeCell ref="M24:M25"/>
    <mergeCell ref="N24:N25"/>
    <mergeCell ref="O24:O25"/>
    <mergeCell ref="A30:A31"/>
    <mergeCell ref="H30:H31"/>
    <mergeCell ref="I30:I31"/>
    <mergeCell ref="J30:J31"/>
    <mergeCell ref="K30:K31"/>
    <mergeCell ref="L30:L31"/>
    <mergeCell ref="A22:A23"/>
    <mergeCell ref="H22:H23"/>
    <mergeCell ref="I22:I23"/>
    <mergeCell ref="J22:J23"/>
    <mergeCell ref="K22:K23"/>
    <mergeCell ref="L22:L23"/>
    <mergeCell ref="Y24:Y25"/>
    <mergeCell ref="Z24:Z25"/>
    <mergeCell ref="AA24:AA25"/>
    <mergeCell ref="AB24:AB25"/>
    <mergeCell ref="AC24:AC25"/>
    <mergeCell ref="S24:S25"/>
    <mergeCell ref="P24:P25"/>
    <mergeCell ref="Q24:Q25"/>
    <mergeCell ref="R24:R25"/>
    <mergeCell ref="A24:A25"/>
    <mergeCell ref="H24:H25"/>
    <mergeCell ref="I24:I25"/>
    <mergeCell ref="J24:J25"/>
    <mergeCell ref="K24:K25"/>
    <mergeCell ref="L24:L25"/>
    <mergeCell ref="Y22:Y23"/>
    <mergeCell ref="Z22:Z23"/>
    <mergeCell ref="AA22:AA23"/>
    <mergeCell ref="AB22:AB23"/>
    <mergeCell ref="AC22:AC2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A12:A13"/>
    <mergeCell ref="H12:H13"/>
    <mergeCell ref="I12:I13"/>
    <mergeCell ref="J12:J13"/>
    <mergeCell ref="K12:K13"/>
    <mergeCell ref="L12:L13"/>
    <mergeCell ref="A16:A17"/>
    <mergeCell ref="H16:H17"/>
    <mergeCell ref="I16:I17"/>
    <mergeCell ref="J16:J17"/>
    <mergeCell ref="K16:K17"/>
    <mergeCell ref="L16:L17"/>
    <mergeCell ref="A18:A19"/>
    <mergeCell ref="H18:H19"/>
    <mergeCell ref="I18:I19"/>
    <mergeCell ref="J18:J19"/>
    <mergeCell ref="K18:K19"/>
    <mergeCell ref="L18:L19"/>
    <mergeCell ref="Y12:Y13"/>
    <mergeCell ref="Z12:Z13"/>
    <mergeCell ref="AA12:AA13"/>
    <mergeCell ref="AB12:AB13"/>
    <mergeCell ref="AC12:AC13"/>
    <mergeCell ref="Y16:Y17"/>
    <mergeCell ref="Z16:Z17"/>
    <mergeCell ref="Y18:Y19"/>
    <mergeCell ref="Z18:Z19"/>
    <mergeCell ref="AA18:AA19"/>
    <mergeCell ref="AB18:AB19"/>
    <mergeCell ref="AC18:AC19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A10:A11"/>
    <mergeCell ref="H10:H11"/>
    <mergeCell ref="I10:I11"/>
    <mergeCell ref="J10:J11"/>
    <mergeCell ref="K10:K11"/>
    <mergeCell ref="L10:L11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8:A9"/>
    <mergeCell ref="H8:H9"/>
    <mergeCell ref="I8:I9"/>
    <mergeCell ref="J8:J9"/>
    <mergeCell ref="K8:K9"/>
    <mergeCell ref="L8:L9"/>
    <mergeCell ref="Y10:Y11"/>
    <mergeCell ref="Z10:Z11"/>
    <mergeCell ref="Y6:Y7"/>
    <mergeCell ref="Z6:Z7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K6:K7"/>
    <mergeCell ref="L6:L7"/>
    <mergeCell ref="A4:A5"/>
    <mergeCell ref="H4:H5"/>
    <mergeCell ref="I4:I5"/>
    <mergeCell ref="J4:J5"/>
    <mergeCell ref="K4:K5"/>
    <mergeCell ref="L4:L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A14:A15"/>
    <mergeCell ref="H14:H15"/>
    <mergeCell ref="I14:I15"/>
    <mergeCell ref="J14:J15"/>
    <mergeCell ref="K14:K15"/>
    <mergeCell ref="L14:L15"/>
    <mergeCell ref="H2:Y2"/>
    <mergeCell ref="Z2:Z3"/>
    <mergeCell ref="AA2:AA3"/>
    <mergeCell ref="AB2:AB3"/>
    <mergeCell ref="AC2:AC3"/>
    <mergeCell ref="AD2:AD3"/>
    <mergeCell ref="A2:A3"/>
    <mergeCell ref="C2:C3"/>
    <mergeCell ref="D2:D3"/>
    <mergeCell ref="E2:E3"/>
    <mergeCell ref="F2:F3"/>
    <mergeCell ref="G2:G3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6:A7"/>
    <mergeCell ref="H6:H7"/>
    <mergeCell ref="I6:I7"/>
    <mergeCell ref="J6:J7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G275"/>
  <sheetViews>
    <sheetView topLeftCell="A116" workbookViewId="0">
      <selection activeCell="G133" sqref="G133"/>
    </sheetView>
  </sheetViews>
  <sheetFormatPr defaultRowHeight="15"/>
  <cols>
    <col min="6" max="6" width="9.140625" style="34"/>
  </cols>
  <sheetData>
    <row r="2" spans="6:6">
      <c r="F2" s="34">
        <v>7.117647058823529</v>
      </c>
    </row>
    <row r="3" spans="6:6" ht="15" customHeight="1">
      <c r="F3" s="34">
        <v>6.9411764705882355</v>
      </c>
    </row>
    <row r="4" spans="6:6" ht="15.75" customHeight="1">
      <c r="F4" s="34">
        <v>6.9411764705882355</v>
      </c>
    </row>
    <row r="5" spans="6:6" ht="15" customHeight="1">
      <c r="F5" s="34">
        <v>6.7647058823529411</v>
      </c>
    </row>
    <row r="6" spans="6:6" ht="15.75" customHeight="1">
      <c r="F6" s="34">
        <v>6.75</v>
      </c>
    </row>
    <row r="7" spans="6:6" ht="15" customHeight="1">
      <c r="F7" s="34">
        <v>6.7058823529411766</v>
      </c>
    </row>
    <row r="8" spans="6:6" ht="15.75" customHeight="1">
      <c r="F8" s="34">
        <v>6.6875</v>
      </c>
    </row>
    <row r="9" spans="6:6" ht="15" customHeight="1">
      <c r="F9" s="34">
        <v>6.2352941176470589</v>
      </c>
    </row>
    <row r="10" spans="6:6" ht="15.75" customHeight="1">
      <c r="F10" s="34">
        <v>6.1764705882352935</v>
      </c>
    </row>
    <row r="11" spans="6:6" ht="15" customHeight="1">
      <c r="F11" s="34">
        <v>6.117647058823529</v>
      </c>
    </row>
    <row r="12" spans="6:6" ht="15.75" customHeight="1">
      <c r="F12" s="34">
        <v>6</v>
      </c>
    </row>
    <row r="13" spans="6:6" ht="15" customHeight="1">
      <c r="F13" s="34">
        <v>6</v>
      </c>
    </row>
    <row r="14" spans="6:6" ht="15.75" customHeight="1">
      <c r="F14" s="34">
        <v>6</v>
      </c>
    </row>
    <row r="15" spans="6:6" ht="15" customHeight="1">
      <c r="F15" s="34">
        <v>5.9411764705882355</v>
      </c>
    </row>
    <row r="16" spans="6:6" ht="15.75" customHeight="1">
      <c r="F16" s="34">
        <v>5.882352941176471</v>
      </c>
    </row>
    <row r="17" spans="5:6" ht="15" customHeight="1">
      <c r="F17" s="34">
        <v>5.882352941176471</v>
      </c>
    </row>
    <row r="18" spans="5:6" ht="15.75" customHeight="1">
      <c r="F18" s="34">
        <v>5.882352941176471</v>
      </c>
    </row>
    <row r="19" spans="5:6" ht="15" customHeight="1">
      <c r="F19" s="34">
        <v>5.8235294117647065</v>
      </c>
    </row>
    <row r="20" spans="5:6" ht="15.75" customHeight="1">
      <c r="F20" s="34">
        <v>5.8235294117647065</v>
      </c>
    </row>
    <row r="21" spans="5:6" ht="15" customHeight="1">
      <c r="F21" s="34">
        <v>5.7647058823529411</v>
      </c>
    </row>
    <row r="22" spans="5:6" ht="15.75" customHeight="1">
      <c r="F22" s="34">
        <v>5.7647058823529411</v>
      </c>
    </row>
    <row r="23" spans="5:6" ht="15" customHeight="1">
      <c r="F23" s="34">
        <v>5.7647058823529411</v>
      </c>
    </row>
    <row r="24" spans="5:6" ht="15.75" customHeight="1">
      <c r="F24" s="34">
        <v>5.7058823529411766</v>
      </c>
    </row>
    <row r="25" spans="5:6" ht="15" customHeight="1">
      <c r="F25" s="34">
        <v>5.7058823529411766</v>
      </c>
    </row>
    <row r="26" spans="5:6" ht="15.75" customHeight="1">
      <c r="F26" s="34">
        <v>5.7058823529411766</v>
      </c>
    </row>
    <row r="27" spans="5:6" ht="15" customHeight="1">
      <c r="E27">
        <v>1</v>
      </c>
      <c r="F27" s="34">
        <v>5.6470588235294112</v>
      </c>
    </row>
    <row r="28" spans="5:6" ht="15.75" customHeight="1">
      <c r="E28">
        <v>2</v>
      </c>
      <c r="F28" s="34">
        <v>5.6470588235294112</v>
      </c>
    </row>
    <row r="29" spans="5:6" ht="15" customHeight="1">
      <c r="E29">
        <v>3</v>
      </c>
      <c r="F29" s="34">
        <v>5.6470588235294112</v>
      </c>
    </row>
    <row r="30" spans="5:6" ht="15.75" customHeight="1">
      <c r="E30">
        <v>4</v>
      </c>
      <c r="F30" s="34">
        <v>5.6470588235294112</v>
      </c>
    </row>
    <row r="31" spans="5:6" ht="15" customHeight="1">
      <c r="E31">
        <v>5</v>
      </c>
      <c r="F31" s="34">
        <v>5.6470588235294112</v>
      </c>
    </row>
    <row r="32" spans="5:6" ht="15.75" customHeight="1">
      <c r="E32">
        <v>6</v>
      </c>
      <c r="F32" s="34">
        <v>5.6470588235294112</v>
      </c>
    </row>
    <row r="33" spans="5:6" ht="15" customHeight="1">
      <c r="E33">
        <v>7</v>
      </c>
      <c r="F33" s="34">
        <v>5.6470588235294112</v>
      </c>
    </row>
    <row r="34" spans="5:6" ht="15.75" customHeight="1">
      <c r="F34" s="34">
        <v>5.4705882352941178</v>
      </c>
    </row>
    <row r="35" spans="5:6" ht="15" customHeight="1">
      <c r="F35" s="34">
        <v>5.2941176470588234</v>
      </c>
    </row>
    <row r="36" spans="5:6" ht="15.75" customHeight="1">
      <c r="E36">
        <v>1</v>
      </c>
      <c r="F36" s="34">
        <v>5.2352941176470589</v>
      </c>
    </row>
    <row r="37" spans="5:6" ht="15" customHeight="1">
      <c r="E37">
        <v>2</v>
      </c>
      <c r="F37" s="34">
        <v>5.2352941176470589</v>
      </c>
    </row>
    <row r="38" spans="5:6" ht="15.75" customHeight="1">
      <c r="E38">
        <v>1</v>
      </c>
      <c r="F38" s="34">
        <v>5.1764705882352935</v>
      </c>
    </row>
    <row r="39" spans="5:6" ht="15" customHeight="1">
      <c r="E39">
        <v>2</v>
      </c>
      <c r="F39" s="34">
        <v>5.1764705882352935</v>
      </c>
    </row>
    <row r="40" spans="5:6" ht="15.75" customHeight="1">
      <c r="E40">
        <v>1</v>
      </c>
      <c r="F40" s="34">
        <v>5.117647058823529</v>
      </c>
    </row>
    <row r="41" spans="5:6" ht="15" customHeight="1">
      <c r="E41">
        <v>2</v>
      </c>
      <c r="F41" s="34">
        <v>5.117647058823529</v>
      </c>
    </row>
    <row r="42" spans="5:6" ht="15.75" customHeight="1">
      <c r="E42">
        <v>3</v>
      </c>
      <c r="F42" s="34">
        <v>5.117647058823529</v>
      </c>
    </row>
    <row r="43" spans="5:6" ht="15" customHeight="1">
      <c r="E43">
        <v>4</v>
      </c>
      <c r="F43" s="34">
        <v>5.117647058823529</v>
      </c>
    </row>
    <row r="44" spans="5:6" ht="15.75" customHeight="1">
      <c r="E44">
        <v>5</v>
      </c>
      <c r="F44" s="34">
        <v>5.117647058823529</v>
      </c>
    </row>
    <row r="45" spans="5:6" ht="15" customHeight="1">
      <c r="E45">
        <v>6</v>
      </c>
      <c r="F45" s="34">
        <v>5.117647058823529</v>
      </c>
    </row>
    <row r="46" spans="5:6" ht="15.75" customHeight="1">
      <c r="E46">
        <v>1</v>
      </c>
      <c r="F46" s="34">
        <v>5.0588235294117645</v>
      </c>
    </row>
    <row r="47" spans="5:6" ht="15" customHeight="1">
      <c r="E47">
        <v>2</v>
      </c>
      <c r="F47" s="34">
        <v>5.0588235294117645</v>
      </c>
    </row>
    <row r="48" spans="5:6" ht="15.75" customHeight="1">
      <c r="E48">
        <v>1</v>
      </c>
      <c r="F48" s="34">
        <v>5</v>
      </c>
    </row>
    <row r="49" spans="5:7" ht="15" customHeight="1">
      <c r="E49">
        <v>2</v>
      </c>
      <c r="F49" s="34">
        <v>5</v>
      </c>
    </row>
    <row r="50" spans="5:7" ht="15.75" customHeight="1">
      <c r="E50">
        <v>3</v>
      </c>
      <c r="F50" s="34">
        <v>5</v>
      </c>
    </row>
    <row r="51" spans="5:7" ht="15" customHeight="1">
      <c r="E51">
        <v>4</v>
      </c>
      <c r="F51" s="34">
        <v>5</v>
      </c>
    </row>
    <row r="52" spans="5:7" ht="15.75" customHeight="1">
      <c r="E52">
        <v>5</v>
      </c>
      <c r="F52" s="34">
        <v>5</v>
      </c>
    </row>
    <row r="53" spans="5:7" ht="15" customHeight="1">
      <c r="E53">
        <v>1</v>
      </c>
      <c r="F53" s="34">
        <v>4.9411764705882355</v>
      </c>
    </row>
    <row r="54" spans="5:7" ht="15.75" customHeight="1">
      <c r="E54">
        <v>2</v>
      </c>
      <c r="F54" s="34">
        <v>4.9411764705882355</v>
      </c>
    </row>
    <row r="55" spans="5:7" ht="15" customHeight="1">
      <c r="F55" s="34">
        <v>4.8235294117647065</v>
      </c>
    </row>
    <row r="56" spans="5:7" ht="15.75" customHeight="1">
      <c r="E56">
        <v>1</v>
      </c>
      <c r="F56" s="34">
        <v>4.7647058823529411</v>
      </c>
    </row>
    <row r="57" spans="5:7" ht="15" customHeight="1">
      <c r="E57">
        <v>2</v>
      </c>
      <c r="F57" s="34">
        <v>4.7647058823529411</v>
      </c>
    </row>
    <row r="58" spans="5:7" ht="15.75" customHeight="1">
      <c r="E58">
        <v>3</v>
      </c>
      <c r="F58" s="34">
        <v>4.7647058823529411</v>
      </c>
    </row>
    <row r="59" spans="5:7" ht="15" customHeight="1">
      <c r="E59">
        <v>4</v>
      </c>
      <c r="F59" s="34">
        <v>4.7647058823529411</v>
      </c>
    </row>
    <row r="60" spans="5:7" ht="15.75" customHeight="1">
      <c r="F60" s="34">
        <v>4.7058823529411766</v>
      </c>
      <c r="G60">
        <v>1</v>
      </c>
    </row>
    <row r="61" spans="5:7" ht="15" customHeight="1">
      <c r="F61" s="34">
        <v>4.7058823529411766</v>
      </c>
      <c r="G61">
        <v>2</v>
      </c>
    </row>
    <row r="62" spans="5:7" ht="15.75" customHeight="1">
      <c r="F62" s="34">
        <v>4.7058823529411766</v>
      </c>
      <c r="G62">
        <v>3</v>
      </c>
    </row>
    <row r="63" spans="5:7" ht="15" customHeight="1">
      <c r="F63" s="34">
        <v>4.6875</v>
      </c>
    </row>
    <row r="64" spans="5:7" ht="15.75" customHeight="1">
      <c r="E64">
        <v>1</v>
      </c>
      <c r="F64" s="34">
        <v>4.6470588235294112</v>
      </c>
    </row>
    <row r="65" spans="5:7" ht="15" customHeight="1">
      <c r="E65">
        <v>2</v>
      </c>
      <c r="F65" s="34">
        <v>4.6470588235294112</v>
      </c>
    </row>
    <row r="66" spans="5:7" ht="15.75" customHeight="1">
      <c r="E66">
        <v>3</v>
      </c>
      <c r="F66" s="34">
        <v>4.6470588235294112</v>
      </c>
    </row>
    <row r="67" spans="5:7" ht="15" customHeight="1">
      <c r="E67">
        <v>4</v>
      </c>
      <c r="F67" s="34">
        <v>4.6470588235294112</v>
      </c>
    </row>
    <row r="68" spans="5:7" ht="15.75" customHeight="1">
      <c r="E68">
        <v>5</v>
      </c>
      <c r="F68" s="34">
        <v>4.6470588235294112</v>
      </c>
    </row>
    <row r="69" spans="5:7" ht="15" customHeight="1">
      <c r="F69" s="34">
        <v>4.5882352941176467</v>
      </c>
      <c r="G69">
        <v>1</v>
      </c>
    </row>
    <row r="70" spans="5:7" ht="15.75" customHeight="1">
      <c r="F70" s="34">
        <v>4.5882352941176467</v>
      </c>
      <c r="G70">
        <v>2</v>
      </c>
    </row>
    <row r="71" spans="5:7" ht="15" customHeight="1">
      <c r="E71">
        <v>1</v>
      </c>
      <c r="F71" s="34">
        <v>4.5294117647058822</v>
      </c>
    </row>
    <row r="72" spans="5:7" ht="15.75" customHeight="1">
      <c r="E72">
        <v>2</v>
      </c>
      <c r="F72" s="34">
        <v>4.5294117647058822</v>
      </c>
    </row>
    <row r="73" spans="5:7" ht="15" customHeight="1">
      <c r="E73">
        <v>3</v>
      </c>
      <c r="F73" s="34">
        <v>4.5294117647058822</v>
      </c>
    </row>
    <row r="74" spans="5:7" ht="15.75" customHeight="1">
      <c r="E74">
        <v>4</v>
      </c>
      <c r="F74" s="34">
        <v>4.5294117647058822</v>
      </c>
    </row>
    <row r="75" spans="5:7" ht="15" customHeight="1">
      <c r="E75">
        <v>5</v>
      </c>
      <c r="F75" s="34">
        <v>4.5294117647058822</v>
      </c>
    </row>
    <row r="76" spans="5:7" ht="15.75" customHeight="1">
      <c r="E76">
        <v>6</v>
      </c>
      <c r="F76" s="34">
        <v>4.5294117647058822</v>
      </c>
    </row>
    <row r="77" spans="5:7" ht="15" customHeight="1">
      <c r="E77">
        <v>7</v>
      </c>
      <c r="F77" s="34">
        <v>4.5294117647058822</v>
      </c>
    </row>
    <row r="78" spans="5:7" ht="15.75" customHeight="1">
      <c r="F78" s="34">
        <v>4.4705882352941178</v>
      </c>
      <c r="G78">
        <v>1</v>
      </c>
    </row>
    <row r="79" spans="5:7" ht="15" customHeight="1">
      <c r="F79" s="34">
        <v>4.4705882352941178</v>
      </c>
      <c r="G79">
        <v>2</v>
      </c>
    </row>
    <row r="80" spans="5:7" ht="15.75" customHeight="1">
      <c r="F80" s="34">
        <v>4.4705882352941178</v>
      </c>
      <c r="G80">
        <v>3</v>
      </c>
    </row>
    <row r="81" spans="5:7" ht="15" customHeight="1">
      <c r="F81" s="34">
        <v>4.4117647058823533</v>
      </c>
    </row>
    <row r="82" spans="5:7" ht="15.75" customHeight="1">
      <c r="F82" s="34">
        <v>4.2941176470588234</v>
      </c>
      <c r="G82">
        <v>1</v>
      </c>
    </row>
    <row r="83" spans="5:7" ht="15" customHeight="1">
      <c r="F83" s="34">
        <v>4.2941176470588234</v>
      </c>
      <c r="G83">
        <v>2</v>
      </c>
    </row>
    <row r="84" spans="5:7" ht="15.75" customHeight="1">
      <c r="E84">
        <v>1</v>
      </c>
      <c r="F84" s="34">
        <v>4.2352941176470589</v>
      </c>
    </row>
    <row r="85" spans="5:7" ht="15" customHeight="1">
      <c r="E85">
        <v>2</v>
      </c>
      <c r="F85" s="34">
        <v>4.2352941176470589</v>
      </c>
    </row>
    <row r="86" spans="5:7" ht="15.75" customHeight="1">
      <c r="F86" s="34">
        <v>4.1764705882352935</v>
      </c>
      <c r="G86">
        <v>1</v>
      </c>
    </row>
    <row r="87" spans="5:7" ht="15" customHeight="1">
      <c r="F87" s="34">
        <v>4.1764705882352935</v>
      </c>
      <c r="G87">
        <v>2</v>
      </c>
    </row>
    <row r="88" spans="5:7" ht="15.75" customHeight="1">
      <c r="F88" s="34">
        <v>4.1764705882352935</v>
      </c>
      <c r="G88">
        <v>3</v>
      </c>
    </row>
    <row r="89" spans="5:7" ht="15" customHeight="1">
      <c r="F89" s="34">
        <v>4.1764705882352935</v>
      </c>
      <c r="G89">
        <v>4</v>
      </c>
    </row>
    <row r="90" spans="5:7" ht="15.75" customHeight="1">
      <c r="E90">
        <v>1</v>
      </c>
      <c r="F90" s="34">
        <v>4.117647058823529</v>
      </c>
    </row>
    <row r="91" spans="5:7" ht="15" customHeight="1">
      <c r="E91">
        <v>2</v>
      </c>
      <c r="F91" s="34">
        <v>4.117647058823529</v>
      </c>
    </row>
    <row r="92" spans="5:7" ht="15.75" customHeight="1">
      <c r="E92">
        <v>3</v>
      </c>
      <c r="F92" s="34">
        <v>4.117647058823529</v>
      </c>
    </row>
    <row r="93" spans="5:7" ht="15" customHeight="1">
      <c r="E93">
        <v>4</v>
      </c>
      <c r="F93" s="34">
        <v>4.117647058823529</v>
      </c>
    </row>
    <row r="94" spans="5:7" ht="15.75" customHeight="1">
      <c r="E94">
        <v>5</v>
      </c>
      <c r="F94" s="34">
        <v>4.117647058823529</v>
      </c>
    </row>
    <row r="95" spans="5:7" ht="15" customHeight="1">
      <c r="E95">
        <v>6</v>
      </c>
      <c r="F95" s="34">
        <v>4.117647058823529</v>
      </c>
    </row>
    <row r="96" spans="5:7" ht="15.75" customHeight="1">
      <c r="F96" s="34">
        <v>4.0588235294117645</v>
      </c>
    </row>
    <row r="97" spans="5:7" ht="15" customHeight="1">
      <c r="E97">
        <v>1</v>
      </c>
      <c r="F97" s="34">
        <v>4</v>
      </c>
    </row>
    <row r="98" spans="5:7" ht="15.75" customHeight="1">
      <c r="E98">
        <v>2</v>
      </c>
      <c r="F98" s="34">
        <v>4</v>
      </c>
    </row>
    <row r="99" spans="5:7" ht="15" customHeight="1">
      <c r="E99">
        <v>3</v>
      </c>
      <c r="F99" s="34">
        <v>4</v>
      </c>
    </row>
    <row r="100" spans="5:7" ht="15.75" customHeight="1">
      <c r="E100">
        <v>4</v>
      </c>
      <c r="F100" s="34">
        <v>4</v>
      </c>
    </row>
    <row r="101" spans="5:7" ht="15" customHeight="1">
      <c r="E101">
        <v>5</v>
      </c>
      <c r="F101" s="34">
        <v>4</v>
      </c>
    </row>
    <row r="102" spans="5:7" ht="15.75" customHeight="1">
      <c r="E102">
        <v>6</v>
      </c>
      <c r="F102" s="34">
        <v>4</v>
      </c>
    </row>
    <row r="103" spans="5:7" ht="15" customHeight="1">
      <c r="E103">
        <v>7</v>
      </c>
      <c r="F103" s="34">
        <v>4</v>
      </c>
    </row>
    <row r="104" spans="5:7" ht="15.75" customHeight="1">
      <c r="E104">
        <v>8</v>
      </c>
      <c r="F104" s="34">
        <v>4</v>
      </c>
    </row>
    <row r="105" spans="5:7" ht="15" customHeight="1">
      <c r="E105">
        <v>9</v>
      </c>
      <c r="F105" s="34">
        <v>4</v>
      </c>
    </row>
    <row r="106" spans="5:7" ht="15.75" customHeight="1">
      <c r="F106" s="34">
        <v>3.9411764705882355</v>
      </c>
      <c r="G106">
        <v>1</v>
      </c>
    </row>
    <row r="107" spans="5:7" ht="15" customHeight="1">
      <c r="F107" s="34">
        <v>3.9411764705882355</v>
      </c>
      <c r="G107">
        <v>2</v>
      </c>
    </row>
    <row r="108" spans="5:7" ht="15.75" customHeight="1">
      <c r="F108" s="34">
        <v>3.9411764705882355</v>
      </c>
      <c r="G108">
        <v>3</v>
      </c>
    </row>
    <row r="109" spans="5:7" ht="15" customHeight="1">
      <c r="F109" s="34">
        <v>3.9411764705882355</v>
      </c>
      <c r="G109">
        <v>4</v>
      </c>
    </row>
    <row r="110" spans="5:7" ht="15.75" customHeight="1">
      <c r="F110" s="34">
        <v>3.9411764705882355</v>
      </c>
      <c r="G110">
        <v>5</v>
      </c>
    </row>
    <row r="111" spans="5:7" ht="15" customHeight="1">
      <c r="F111" s="34">
        <v>3.9411764705882355</v>
      </c>
      <c r="G111">
        <v>6</v>
      </c>
    </row>
    <row r="112" spans="5:7" ht="15.75" customHeight="1">
      <c r="F112" s="34">
        <v>3.9411764705882355</v>
      </c>
      <c r="G112">
        <v>7</v>
      </c>
    </row>
    <row r="113" spans="6:7" ht="15" customHeight="1">
      <c r="F113" s="34">
        <v>3.9411764705882355</v>
      </c>
      <c r="G113">
        <v>8</v>
      </c>
    </row>
    <row r="114" spans="6:7" ht="15.75" customHeight="1">
      <c r="F114" s="34">
        <v>3.8823529411764706</v>
      </c>
    </row>
    <row r="115" spans="6:7" ht="15" customHeight="1">
      <c r="F115" s="34">
        <v>3.8235294117647061</v>
      </c>
    </row>
    <row r="116" spans="6:7" ht="15.75" customHeight="1">
      <c r="F116" s="34">
        <v>3.7647058823529411</v>
      </c>
    </row>
    <row r="117" spans="6:7" ht="15" customHeight="1">
      <c r="F117" s="34">
        <v>3.7058823529411766</v>
      </c>
    </row>
    <row r="118" spans="6:7" ht="15.75" customHeight="1">
      <c r="F118" s="34">
        <v>3.6470588235294117</v>
      </c>
    </row>
    <row r="119" spans="6:7" ht="15" customHeight="1">
      <c r="F119" s="34">
        <v>3.5882352941176467</v>
      </c>
    </row>
    <row r="120" spans="6:7" ht="15.75" customHeight="1">
      <c r="F120" s="34">
        <v>3.5294117647058822</v>
      </c>
      <c r="G120">
        <v>1</v>
      </c>
    </row>
    <row r="121" spans="6:7" ht="15" customHeight="1">
      <c r="F121" s="34">
        <v>3.5294117647058822</v>
      </c>
      <c r="G121">
        <v>2</v>
      </c>
    </row>
    <row r="122" spans="6:7" ht="15.75" customHeight="1">
      <c r="F122" s="34">
        <v>3.5294117647058822</v>
      </c>
      <c r="G122">
        <v>3</v>
      </c>
    </row>
    <row r="123" spans="6:7" ht="15" customHeight="1">
      <c r="F123" s="34">
        <v>3.5294117647058822</v>
      </c>
      <c r="G123">
        <v>4</v>
      </c>
    </row>
    <row r="124" spans="6:7" ht="15.75" customHeight="1">
      <c r="F124" s="34">
        <v>3.5294117647058822</v>
      </c>
      <c r="G124">
        <v>5</v>
      </c>
    </row>
    <row r="125" spans="6:7" ht="15" customHeight="1">
      <c r="F125" s="34">
        <v>3.5294117647058822</v>
      </c>
      <c r="G125">
        <v>6</v>
      </c>
    </row>
    <row r="126" spans="6:7" ht="15.75" customHeight="1">
      <c r="F126" s="34">
        <v>3.4117647058823533</v>
      </c>
    </row>
    <row r="127" spans="6:7" ht="15" customHeight="1">
      <c r="F127" s="34">
        <v>3.2352941176470589</v>
      </c>
    </row>
    <row r="128" spans="6:7" ht="15.75" customHeight="1">
      <c r="F128" s="34">
        <v>3.1176470588235294</v>
      </c>
      <c r="G128">
        <v>1</v>
      </c>
    </row>
    <row r="129" spans="6:7" ht="15" customHeight="1">
      <c r="F129" s="34">
        <v>3.1176470588235294</v>
      </c>
      <c r="G129">
        <v>2</v>
      </c>
    </row>
    <row r="130" spans="6:7" ht="15.75" customHeight="1">
      <c r="F130" s="34">
        <v>3.1176470588235294</v>
      </c>
      <c r="G130">
        <v>3</v>
      </c>
    </row>
    <row r="131" spans="6:7" ht="15" customHeight="1">
      <c r="F131" s="34">
        <v>3.0588235294117645</v>
      </c>
    </row>
    <row r="132" spans="6:7" ht="15.75" customHeight="1">
      <c r="F132" s="34">
        <v>3</v>
      </c>
    </row>
    <row r="133" spans="6:7" ht="15" customHeight="1">
      <c r="F133" s="34">
        <v>2.4117647058823533</v>
      </c>
    </row>
    <row r="134" spans="6:7" ht="15.75" customHeight="1">
      <c r="F134" s="34">
        <v>2.1764705882352944</v>
      </c>
    </row>
    <row r="135" spans="6:7" ht="15" customHeight="1">
      <c r="F135" s="34">
        <v>2.1176470588235294</v>
      </c>
    </row>
    <row r="136" spans="6:7" ht="15.75" customHeight="1"/>
    <row r="137" spans="6:7" ht="15" customHeight="1"/>
    <row r="138" spans="6:7" ht="15.75" customHeight="1"/>
    <row r="139" spans="6:7" ht="15" customHeight="1"/>
    <row r="140" spans="6:7" ht="15.75" customHeight="1"/>
    <row r="141" spans="6:7" ht="15" customHeight="1"/>
    <row r="142" spans="6:7" ht="15.75" customHeight="1"/>
    <row r="143" spans="6:7" ht="15" customHeight="1"/>
    <row r="144" spans="6:7" ht="15.75" customHeight="1"/>
    <row r="145" ht="15" customHeight="1"/>
    <row r="146" ht="15.75" customHeight="1"/>
    <row r="147" ht="15" customHeight="1"/>
    <row r="148" ht="15.75" customHeight="1"/>
    <row r="149" ht="15" customHeight="1"/>
    <row r="150" ht="15.75" customHeight="1"/>
    <row r="151" ht="15" customHeight="1"/>
    <row r="152" ht="15.75" customHeight="1"/>
    <row r="153" ht="15" customHeight="1"/>
    <row r="154" ht="15.75" customHeight="1"/>
    <row r="155" ht="15" customHeight="1"/>
    <row r="156" ht="15.75" customHeight="1"/>
    <row r="157" ht="15" customHeight="1"/>
    <row r="158" ht="15.75" customHeight="1"/>
    <row r="159" ht="15" customHeight="1"/>
    <row r="160" ht="15.75" customHeight="1"/>
    <row r="161" ht="15" customHeight="1"/>
    <row r="162" ht="15.75" customHeight="1"/>
    <row r="163" ht="15" customHeight="1"/>
    <row r="164" ht="15.75" customHeight="1"/>
    <row r="165" ht="15" customHeight="1"/>
    <row r="166" ht="15.75" customHeight="1"/>
    <row r="167" ht="15" customHeight="1"/>
    <row r="168" ht="15" customHeight="1"/>
    <row r="169" ht="15.75" customHeight="1"/>
    <row r="170" ht="15" customHeight="1"/>
    <row r="171" ht="15.75" customHeight="1"/>
    <row r="172" ht="15" customHeight="1"/>
    <row r="173" ht="15.75" customHeight="1"/>
    <row r="174" ht="15" customHeight="1"/>
    <row r="175" ht="15.75" customHeight="1"/>
    <row r="176" ht="15" customHeight="1"/>
    <row r="177" ht="15.75" customHeight="1"/>
    <row r="178" ht="15" customHeight="1"/>
    <row r="179" ht="15.75" customHeight="1"/>
    <row r="180" ht="15" customHeight="1"/>
    <row r="181" ht="15.75" customHeight="1"/>
    <row r="182" ht="15" customHeight="1"/>
    <row r="183" ht="15" customHeight="1"/>
    <row r="184" ht="15.75" customHeight="1"/>
    <row r="185" ht="15" customHeight="1"/>
    <row r="186" ht="15.75" customHeight="1"/>
    <row r="187" ht="15" customHeight="1"/>
    <row r="188" ht="15.75" customHeight="1"/>
    <row r="189" ht="15" customHeight="1"/>
    <row r="190" ht="15.75" customHeight="1"/>
    <row r="191" ht="15" customHeight="1"/>
    <row r="192" ht="15.75" customHeight="1"/>
    <row r="193" ht="15" customHeight="1"/>
    <row r="194" ht="15.75" customHeight="1"/>
    <row r="195" ht="15" customHeight="1"/>
    <row r="196" ht="15.75" customHeight="1"/>
    <row r="197" ht="15" customHeight="1"/>
    <row r="198" ht="15.75" customHeight="1"/>
    <row r="199" ht="15" customHeight="1"/>
    <row r="200" ht="15.75" customHeight="1"/>
    <row r="201" ht="15" customHeight="1"/>
    <row r="202" ht="15.75" customHeight="1"/>
    <row r="203" ht="15" customHeight="1"/>
    <row r="204" ht="15" customHeight="1"/>
    <row r="205" ht="15.75" customHeight="1"/>
    <row r="206" ht="15" customHeight="1"/>
    <row r="207" ht="15.75" customHeight="1"/>
    <row r="208" ht="15" customHeight="1"/>
    <row r="209" ht="15.75" customHeight="1"/>
    <row r="210" ht="15" customHeight="1"/>
    <row r="211" ht="15.75" customHeight="1"/>
    <row r="212" ht="15" customHeight="1"/>
    <row r="213" ht="15.75" customHeight="1"/>
    <row r="214" ht="15" customHeight="1"/>
    <row r="215" ht="15" customHeight="1"/>
    <row r="216" ht="15.75" customHeight="1"/>
    <row r="217" ht="15" customHeight="1"/>
    <row r="218" ht="15.75" customHeight="1"/>
    <row r="219" ht="15" customHeight="1"/>
    <row r="220" ht="15.75" customHeight="1"/>
    <row r="221" ht="15" customHeight="1"/>
    <row r="222" ht="15.75" customHeight="1"/>
    <row r="223" ht="15" customHeight="1"/>
    <row r="224" ht="15.75" customHeight="1"/>
    <row r="225" ht="15" customHeight="1"/>
    <row r="226" ht="15.75" customHeight="1"/>
    <row r="227" ht="15" customHeight="1"/>
    <row r="228" ht="15.75" customHeight="1"/>
    <row r="229" ht="15" customHeight="1"/>
    <row r="230" ht="15.75" customHeight="1"/>
    <row r="231" ht="15" customHeight="1"/>
    <row r="232" ht="15" customHeight="1"/>
    <row r="233" ht="15.75" customHeight="1"/>
    <row r="234" ht="15" customHeight="1"/>
    <row r="235" ht="15.75" customHeight="1"/>
    <row r="236" ht="15" customHeight="1"/>
    <row r="237" ht="15.75" customHeight="1"/>
    <row r="238" ht="15" customHeight="1"/>
    <row r="239" ht="15.75" customHeight="1"/>
    <row r="240" ht="15" customHeight="1"/>
    <row r="241" ht="15.75" customHeight="1"/>
    <row r="242" ht="15" customHeight="1"/>
    <row r="243" ht="15.75" customHeight="1"/>
    <row r="244" ht="15" customHeight="1"/>
    <row r="245" ht="15.75" customHeight="1"/>
    <row r="246" ht="15" customHeight="1"/>
    <row r="247" ht="15.75" customHeight="1"/>
    <row r="248" ht="15" customHeight="1"/>
    <row r="249" ht="15.75" customHeight="1"/>
    <row r="250" ht="15" customHeight="1"/>
    <row r="251" ht="15.75" customHeight="1"/>
    <row r="252" ht="15" customHeight="1"/>
    <row r="253" ht="15.75" customHeight="1"/>
    <row r="254" ht="15" customHeight="1"/>
    <row r="255" ht="15.75" customHeight="1"/>
    <row r="256" ht="15" customHeight="1"/>
    <row r="257" ht="15.75" customHeight="1"/>
    <row r="258" ht="15" customHeight="1"/>
    <row r="259" ht="15.75" customHeight="1"/>
    <row r="260" ht="15" customHeight="1"/>
    <row r="261" ht="15.75" customHeight="1"/>
    <row r="262" ht="15" customHeight="1"/>
    <row r="263" ht="15.75" customHeight="1"/>
    <row r="264" ht="15" customHeight="1"/>
    <row r="265" ht="15.75" customHeight="1"/>
    <row r="266" ht="15" customHeight="1"/>
    <row r="267" ht="15.75" customHeight="1"/>
    <row r="268" ht="15" customHeight="1"/>
    <row r="269" ht="15.75" customHeight="1"/>
    <row r="270" ht="15" customHeight="1"/>
    <row r="271" ht="15.75" customHeight="1"/>
    <row r="272" ht="15" customHeight="1"/>
    <row r="273" ht="15.75" customHeight="1"/>
    <row r="274" ht="15" customHeight="1"/>
    <row r="275" ht="15.75" customHeight="1"/>
  </sheetData>
  <autoFilter ref="F1:F275">
    <sortState ref="F2:F275">
      <sortCondition descending="1" ref="F1:F27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загальна оцінка</vt:lpstr>
      <vt:lpstr>загальна оцінка рейтинг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2018-06-21T09:41:58Z</cp:lastPrinted>
  <dcterms:created xsi:type="dcterms:W3CDTF">2018-06-21T09:29:45Z</dcterms:created>
  <dcterms:modified xsi:type="dcterms:W3CDTF">2018-07-09T07:55:59Z</dcterms:modified>
</cp:coreProperties>
</file>