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Додаток  108" sheetId="1" r:id="rId1"/>
  </sheets>
  <definedNames>
    <definedName name="_xlnm.Print_Titles" localSheetId="0">'Додаток  108'!$6:$7</definedName>
    <definedName name="_xlnm.Print_Area" localSheetId="0">'Додаток  108'!$A$1:$K$90</definedName>
  </definedNames>
  <calcPr fullCalcOnLoad="1"/>
</workbook>
</file>

<file path=xl/sharedStrings.xml><?xml version="1.0" encoding="utf-8"?>
<sst xmlns="http://schemas.openxmlformats.org/spreadsheetml/2006/main" count="103" uniqueCount="83">
  <si>
    <t>Найменування послуг, видатків</t>
  </si>
  <si>
    <t>Оплата послуг з обробки інформації</t>
  </si>
  <si>
    <t>Оплата послуг з медичного страхування</t>
  </si>
  <si>
    <t>Оплата за охорону (у т.ч. позавідомчу охорону)</t>
  </si>
  <si>
    <t>Оплата за палітурні та поліграфічні роботи (видання книг, інформаційних бюлетенів, довідників тощо);</t>
  </si>
  <si>
    <t>Оплата за  створення та розміщення рекламної та інформаційної продукції</t>
  </si>
  <si>
    <t>Оплата за отримання ліцензій та акредитацію у встановлених законами України випадках</t>
  </si>
  <si>
    <t>Видатки на оплату послуг з розробки нормативів, паспортів та надання дозволів на водокористування</t>
  </si>
  <si>
    <t>Установка лічильників води, природного газу, теплової енергії; підключення газових котлів та плит</t>
  </si>
  <si>
    <t>кількість</t>
  </si>
  <si>
    <t>Ціна</t>
  </si>
  <si>
    <t>Сума</t>
  </si>
  <si>
    <t>Кількість</t>
  </si>
  <si>
    <t>Паспортизація електричних мереж</t>
  </si>
  <si>
    <t>Установка охоронної  сигналізації</t>
  </si>
  <si>
    <t>Видатки на охорону праці</t>
  </si>
  <si>
    <t>Оплата банківських послуг</t>
  </si>
  <si>
    <t>Страхування майна</t>
  </si>
  <si>
    <t>Перевірка заземлення</t>
  </si>
  <si>
    <t>Оплата юридичних послуг</t>
  </si>
  <si>
    <t>Повірка лічильників</t>
  </si>
  <si>
    <t>Оголошення про тендерні торги</t>
  </si>
  <si>
    <t>Зберігання овочів</t>
  </si>
  <si>
    <t>Всього видатків</t>
  </si>
  <si>
    <t>Паспортизація земельних ділянок, нерухомого майна</t>
  </si>
  <si>
    <t>у т.ч.</t>
  </si>
  <si>
    <t>Оплата податку (підйом води)</t>
  </si>
  <si>
    <t>Разом по головному розпоряднику</t>
  </si>
  <si>
    <t>загальний фонд</t>
  </si>
  <si>
    <t>спеціальний фонд</t>
  </si>
  <si>
    <t>грн</t>
  </si>
  <si>
    <t>Заходи по протипожежній безпеці (найменування товару, роботи, послуги)</t>
  </si>
  <si>
    <t>Кількість (вогнегасників, протипожежних рукавів, тощо)</t>
  </si>
  <si>
    <t>Експлуатаційне обслуговування мінікотельної</t>
  </si>
  <si>
    <t>Поховання підопічних</t>
  </si>
  <si>
    <t>Оплата послуг з проведення нормативно-грошової оцінки земель</t>
  </si>
  <si>
    <t>Разом по установі</t>
  </si>
  <si>
    <t xml:space="preserve">Видатки за послуги з перезарядки вогнегасників, картриджів, тонерів </t>
  </si>
  <si>
    <t xml:space="preserve">Встановлення (інсталяції) програмного забезпечення (програмних продуктів, інформаційних систем та комплексів, баз даних, WEB - сторінок/сайтів/порталів) </t>
  </si>
  <si>
    <t>КТПКВКМБ,                        назва установи</t>
  </si>
  <si>
    <t>Разом по КТПКВКМБ</t>
  </si>
  <si>
    <t xml:space="preserve">Прогноз на </t>
  </si>
  <si>
    <t xml:space="preserve">Всього </t>
  </si>
  <si>
    <t>2023 рік</t>
  </si>
  <si>
    <t>Найменування роботи по протипожежній безпеці (обробка горища, перевірка домоходів, встановлення протипожежної сигналізації)</t>
  </si>
  <si>
    <t>Послуги з дезінфекції</t>
  </si>
  <si>
    <t>Послуги з дератизації</t>
  </si>
  <si>
    <t>Послуги з дезінсекції</t>
  </si>
  <si>
    <t>Хімдослідження питтевої води</t>
  </si>
  <si>
    <t>Атестація робочих місьць</t>
  </si>
  <si>
    <t xml:space="preserve">Техничне обслуговування електролініі, КТП та електрообладнання </t>
  </si>
  <si>
    <t>Утилізація медичних відходів</t>
  </si>
  <si>
    <t>Асенізація вигрібної ями</t>
  </si>
  <si>
    <t>Вивіз нечістот, сміття, побутових, біологічних відходів та їх захоронення</t>
  </si>
  <si>
    <t>Експертне обстеження та технічне обслуговування ліфтів</t>
  </si>
  <si>
    <r>
      <t xml:space="preserve">Інші </t>
    </r>
    <r>
      <rPr>
        <sz val="9"/>
        <rFont val="Arial Cyr"/>
        <family val="0"/>
      </rPr>
      <t>(розшифрувати)</t>
    </r>
  </si>
  <si>
    <t xml:space="preserve">Техогляд газових об'єктів </t>
  </si>
  <si>
    <t>Експлуатаційні послуги (розшифрувати)</t>
  </si>
  <si>
    <t>Податок на забруднення навколишнього середовища</t>
  </si>
  <si>
    <t>Податок на землю</t>
  </si>
  <si>
    <t>2020 рік (касові видатки)</t>
  </si>
  <si>
    <t>2021 рік затверджено з урахуванням змін (без врахування кредиторської заборгованості станом на 01.01.2021)</t>
  </si>
  <si>
    <t>Проєкт на 2022 рік</t>
  </si>
  <si>
    <t>2024 рік</t>
  </si>
  <si>
    <t>Додаток 108 
до Інструкції з підготовки бюджетних запитів до проєкту обласного 
бюджету Луганської області на 2022 рік та пропозицій до прогнозу 
обласного бюджету на 2023-2024 роки</t>
  </si>
  <si>
    <t>(пункт 3.4 розділу ІІI)</t>
  </si>
  <si>
    <t xml:space="preserve">                                                                                                                  (назва головного розпорядника)</t>
  </si>
  <si>
    <t>Регенерація картриджів</t>
  </si>
  <si>
    <t>Видатки за послуги з перезарядки вогнегасників</t>
  </si>
  <si>
    <t>Ремонт та обслуговування комп'ютерної та офісної техніки</t>
  </si>
  <si>
    <t xml:space="preserve">                                                                                                                                  0241213 державна установа "Луганський обласний контактний центр"</t>
  </si>
  <si>
    <t xml:space="preserve">Бюджетний запит по КЕКВ 2240 " Оплата послуг (крім комунальних)" (код 39 "Оплата інших послуг та інщі видатки") на 2022 рік            </t>
  </si>
  <si>
    <t>Голова Луганської облдержадміністрації</t>
  </si>
  <si>
    <t xml:space="preserve">           Сергій ГАЙДАЙ</t>
  </si>
  <si>
    <t xml:space="preserve">  </t>
  </si>
  <si>
    <t>Заступник начальника управління -</t>
  </si>
  <si>
    <t xml:space="preserve">начальник відділу фінансового забезпечення </t>
  </si>
  <si>
    <t>управління фінансово-господарського забезпечення</t>
  </si>
  <si>
    <t>апарату Луганської облдержадміністрації</t>
  </si>
  <si>
    <t xml:space="preserve">           Ольга ЛЄМЄШ</t>
  </si>
  <si>
    <t xml:space="preserve">Встановлення (інсталяції) програмного забезпечення (програмних продуктів, інформаційних систем та комплексів, баз даних, WEB - сторінок/сайтів/порталів), обслуговування та супроводження програмно-технічного комплексу системи опрацювання </t>
  </si>
  <si>
    <t xml:space="preserve">Встановлення (інсталяції) програмного забезпечення (програмних продуктів, інформаційних систем та комплексів, баз даних, WEB - сторінок/сайтів/порталів), (оновлення  програми " M.E.Doc" на 1 рік використання)                                      </t>
  </si>
  <si>
    <t xml:space="preserve">Встановлення (інсталяції) програмного забезпечення (програмних продуктів, інформаційних систем та комплексів, баз даних, WEB - сторінок/сайтів/порталів),звернень громадян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</si>
</sst>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justify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7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right"/>
    </xf>
    <xf numFmtId="1" fontId="7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/>
    </xf>
    <xf numFmtId="0" fontId="6" fillId="0" borderId="17" xfId="52" applyFont="1" applyFill="1" applyBorder="1" applyAlignment="1">
      <alignment horizontal="right"/>
      <protection/>
    </xf>
    <xf numFmtId="0" fontId="7" fillId="33" borderId="17" xfId="52" applyFont="1" applyFill="1" applyBorder="1" applyAlignment="1">
      <alignment vertical="center" wrapText="1"/>
      <protection/>
    </xf>
    <xf numFmtId="0" fontId="6" fillId="0" borderId="17" xfId="52" applyFont="1" applyFill="1" applyBorder="1" applyAlignment="1">
      <alignment vertical="center" wrapText="1"/>
      <protection/>
    </xf>
    <xf numFmtId="0" fontId="7" fillId="0" borderId="17" xfId="52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right"/>
    </xf>
    <xf numFmtId="0" fontId="7" fillId="0" borderId="17" xfId="52" applyFont="1" applyFill="1" applyBorder="1" applyAlignment="1">
      <alignment horizontal="right"/>
      <protection/>
    </xf>
    <xf numFmtId="0" fontId="7" fillId="0" borderId="20" xfId="52" applyFont="1" applyFill="1" applyBorder="1" applyAlignment="1">
      <alignment horizontal="right"/>
      <protection/>
    </xf>
    <xf numFmtId="1" fontId="6" fillId="0" borderId="17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20" xfId="52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6" fillId="34" borderId="12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 wrapText="1" indent="6"/>
      <protection locked="0"/>
    </xf>
    <xf numFmtId="0" fontId="2" fillId="0" borderId="0" xfId="0" applyFont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3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view="pageBreakPreview" zoomScale="85" zoomScaleNormal="85" zoomScaleSheetLayoutView="85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9" sqref="E49"/>
    </sheetView>
  </sheetViews>
  <sheetFormatPr defaultColWidth="9.00390625" defaultRowHeight="12.75"/>
  <cols>
    <col min="1" max="1" width="14.625" style="1" customWidth="1"/>
    <col min="2" max="2" width="53.875" style="1" customWidth="1"/>
    <col min="3" max="3" width="12.625" style="3" customWidth="1"/>
    <col min="4" max="4" width="11.75390625" style="3" customWidth="1"/>
    <col min="5" max="5" width="12.75390625" style="3" customWidth="1"/>
    <col min="6" max="6" width="12.00390625" style="3" customWidth="1"/>
    <col min="7" max="7" width="12.75390625" style="3" customWidth="1"/>
    <col min="8" max="8" width="12.375" style="3" customWidth="1"/>
    <col min="9" max="9" width="12.00390625" style="3" customWidth="1"/>
    <col min="10" max="10" width="11.75390625" style="3" customWidth="1"/>
    <col min="11" max="11" width="11.625" style="3" customWidth="1"/>
    <col min="12" max="12" width="8.625" style="3" customWidth="1"/>
    <col min="13" max="13" width="6.625" style="3" customWidth="1"/>
    <col min="14" max="14" width="7.25390625" style="3" customWidth="1"/>
    <col min="15" max="15" width="6.875" style="0" customWidth="1"/>
    <col min="16" max="16" width="7.75390625" style="0" customWidth="1"/>
  </cols>
  <sheetData>
    <row r="1" spans="3:13" ht="44.25" customHeight="1">
      <c r="C1" s="2"/>
      <c r="D1" s="2"/>
      <c r="E1" s="2"/>
      <c r="F1" s="2"/>
      <c r="G1" s="70" t="s">
        <v>64</v>
      </c>
      <c r="H1" s="70"/>
      <c r="I1" s="70"/>
      <c r="J1" s="70"/>
      <c r="K1" s="70"/>
      <c r="L1" s="2"/>
      <c r="M1" s="2"/>
    </row>
    <row r="2" spans="3:13" ht="9.75" customHeight="1">
      <c r="C2" s="2"/>
      <c r="D2" s="2"/>
      <c r="E2" s="2"/>
      <c r="F2" s="2"/>
      <c r="G2" s="70" t="s">
        <v>65</v>
      </c>
      <c r="H2" s="70"/>
      <c r="I2" s="70"/>
      <c r="J2" s="70"/>
      <c r="K2" s="70"/>
      <c r="L2" s="2"/>
      <c r="M2" s="2"/>
    </row>
    <row r="3" spans="1:13" s="11" customFormat="1" ht="38.25" customHeight="1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0"/>
      <c r="M3" s="10"/>
    </row>
    <row r="4" spans="1:13" s="11" customFormat="1" ht="9" customHeight="1">
      <c r="A4" s="12"/>
      <c r="B4" s="71" t="s">
        <v>66</v>
      </c>
      <c r="C4" s="71"/>
      <c r="D4" s="71"/>
      <c r="E4" s="83"/>
      <c r="F4" s="83"/>
      <c r="G4" s="12"/>
      <c r="H4" s="12"/>
      <c r="I4" s="71"/>
      <c r="J4" s="71"/>
      <c r="K4" s="71"/>
      <c r="L4" s="10"/>
      <c r="M4" s="10"/>
    </row>
    <row r="5" spans="1:13" s="11" customFormat="1" ht="12.75">
      <c r="A5" s="9"/>
      <c r="B5" s="9"/>
      <c r="C5" s="10"/>
      <c r="D5" s="10"/>
      <c r="E5" s="10"/>
      <c r="F5" s="10"/>
      <c r="G5" s="10"/>
      <c r="H5" s="10"/>
      <c r="I5" s="10"/>
      <c r="J5" s="10"/>
      <c r="K5" s="22" t="s">
        <v>30</v>
      </c>
      <c r="L5" s="10"/>
      <c r="M5" s="10"/>
    </row>
    <row r="6" spans="1:13" s="7" customFormat="1" ht="43.5" customHeight="1">
      <c r="A6" s="74" t="s">
        <v>39</v>
      </c>
      <c r="B6" s="72" t="s">
        <v>0</v>
      </c>
      <c r="C6" s="74" t="s">
        <v>60</v>
      </c>
      <c r="D6" s="76" t="s">
        <v>61</v>
      </c>
      <c r="E6" s="77"/>
      <c r="F6" s="78"/>
      <c r="G6" s="79" t="s">
        <v>62</v>
      </c>
      <c r="H6" s="82"/>
      <c r="I6" s="80"/>
      <c r="J6" s="79" t="s">
        <v>41</v>
      </c>
      <c r="K6" s="80"/>
      <c r="L6" s="6"/>
      <c r="M6" s="6"/>
    </row>
    <row r="7" spans="1:40" s="7" customFormat="1" ht="32.25" customHeight="1">
      <c r="A7" s="75"/>
      <c r="B7" s="73"/>
      <c r="C7" s="75"/>
      <c r="D7" s="14" t="s">
        <v>28</v>
      </c>
      <c r="E7" s="14" t="s">
        <v>29</v>
      </c>
      <c r="F7" s="14" t="s">
        <v>42</v>
      </c>
      <c r="G7" s="14" t="s">
        <v>28</v>
      </c>
      <c r="H7" s="14" t="s">
        <v>29</v>
      </c>
      <c r="I7" s="14" t="s">
        <v>42</v>
      </c>
      <c r="J7" s="13" t="s">
        <v>43</v>
      </c>
      <c r="K7" s="13" t="s">
        <v>63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7" customFormat="1" ht="15" customHeight="1">
      <c r="A8" s="84" t="s">
        <v>70</v>
      </c>
      <c r="B8" s="29" t="s">
        <v>16</v>
      </c>
      <c r="C8" s="28"/>
      <c r="D8" s="28"/>
      <c r="E8" s="28"/>
      <c r="F8" s="28"/>
      <c r="G8" s="28"/>
      <c r="H8" s="28"/>
      <c r="I8" s="28"/>
      <c r="J8" s="30"/>
      <c r="K8" s="3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5" customHeight="1">
      <c r="A9" s="85"/>
      <c r="B9" s="32" t="s">
        <v>1</v>
      </c>
      <c r="C9" s="33"/>
      <c r="D9" s="34"/>
      <c r="E9" s="34"/>
      <c r="F9" s="34"/>
      <c r="G9" s="34"/>
      <c r="H9" s="34"/>
      <c r="I9" s="34"/>
      <c r="J9" s="34"/>
      <c r="K9" s="3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</row>
    <row r="10" spans="1:40" ht="12" customHeight="1">
      <c r="A10" s="85"/>
      <c r="B10" s="32" t="s">
        <v>2</v>
      </c>
      <c r="C10" s="33"/>
      <c r="D10" s="34"/>
      <c r="E10" s="34"/>
      <c r="F10" s="34"/>
      <c r="G10" s="34"/>
      <c r="H10" s="34"/>
      <c r="I10" s="34"/>
      <c r="J10" s="34"/>
      <c r="K10" s="3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/>
    </row>
    <row r="11" spans="1:40" ht="12" customHeight="1">
      <c r="A11" s="85"/>
      <c r="B11" s="32" t="s">
        <v>17</v>
      </c>
      <c r="C11" s="33"/>
      <c r="D11" s="34"/>
      <c r="E11" s="34"/>
      <c r="F11" s="34"/>
      <c r="G11" s="34"/>
      <c r="H11" s="34"/>
      <c r="I11" s="34"/>
      <c r="J11" s="34"/>
      <c r="K11" s="3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</row>
    <row r="12" spans="1:40" ht="12.75">
      <c r="A12" s="85"/>
      <c r="B12" s="32" t="s">
        <v>3</v>
      </c>
      <c r="C12" s="39">
        <v>6000</v>
      </c>
      <c r="D12" s="39">
        <v>6000</v>
      </c>
      <c r="E12" s="39"/>
      <c r="F12" s="40">
        <f>D12</f>
        <v>6000</v>
      </c>
      <c r="G12" s="39">
        <v>10800</v>
      </c>
      <c r="H12" s="39"/>
      <c r="I12" s="40">
        <f>G12</f>
        <v>10800</v>
      </c>
      <c r="J12" s="34"/>
      <c r="K12" s="3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</row>
    <row r="13" spans="1:40" ht="12.75">
      <c r="A13" s="85"/>
      <c r="B13" s="32" t="s">
        <v>19</v>
      </c>
      <c r="C13" s="34"/>
      <c r="D13" s="34"/>
      <c r="E13" s="34"/>
      <c r="F13" s="34"/>
      <c r="G13" s="34"/>
      <c r="H13" s="34"/>
      <c r="I13" s="34"/>
      <c r="J13" s="34"/>
      <c r="K13" s="3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</row>
    <row r="14" spans="1:40" ht="24">
      <c r="A14" s="85"/>
      <c r="B14" s="32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</row>
    <row r="15" spans="1:40" ht="24" customHeight="1">
      <c r="A15" s="85"/>
      <c r="B15" s="32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</row>
    <row r="16" spans="1:40" ht="24.75" customHeight="1">
      <c r="A16" s="85"/>
      <c r="B16" s="32" t="s">
        <v>6</v>
      </c>
      <c r="C16" s="34"/>
      <c r="D16" s="34"/>
      <c r="E16" s="34"/>
      <c r="F16" s="34"/>
      <c r="G16" s="34"/>
      <c r="H16" s="34"/>
      <c r="I16" s="34"/>
      <c r="J16" s="34"/>
      <c r="K16" s="34"/>
      <c r="L16" s="4"/>
      <c r="M16" s="4"/>
      <c r="N16" s="4"/>
      <c r="O16" s="4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</row>
    <row r="17" spans="1:40" ht="24.75" customHeight="1">
      <c r="A17" s="85"/>
      <c r="B17" s="32" t="s">
        <v>7</v>
      </c>
      <c r="C17" s="34"/>
      <c r="D17" s="34"/>
      <c r="E17" s="34"/>
      <c r="F17" s="34"/>
      <c r="G17" s="34"/>
      <c r="H17" s="34"/>
      <c r="I17" s="34"/>
      <c r="J17" s="34"/>
      <c r="K17" s="34"/>
      <c r="L17" s="4"/>
      <c r="M17" s="4"/>
      <c r="N17" s="4"/>
      <c r="O17" s="4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</row>
    <row r="18" spans="1:40" ht="15" customHeight="1">
      <c r="A18" s="85"/>
      <c r="B18" s="32" t="s">
        <v>14</v>
      </c>
      <c r="C18" s="34"/>
      <c r="D18" s="34"/>
      <c r="E18" s="34"/>
      <c r="F18" s="34"/>
      <c r="G18" s="39">
        <v>3730</v>
      </c>
      <c r="H18" s="39"/>
      <c r="I18" s="39">
        <v>3730</v>
      </c>
      <c r="J18" s="34"/>
      <c r="K18" s="34"/>
      <c r="L18" s="4"/>
      <c r="M18" s="4"/>
      <c r="N18" s="4"/>
      <c r="O18" s="4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</row>
    <row r="19" spans="1:40" ht="24">
      <c r="A19" s="85"/>
      <c r="B19" s="32" t="s">
        <v>8</v>
      </c>
      <c r="C19" s="34"/>
      <c r="D19" s="34"/>
      <c r="E19" s="34"/>
      <c r="F19" s="34"/>
      <c r="G19" s="34"/>
      <c r="H19" s="34"/>
      <c r="I19" s="34"/>
      <c r="J19" s="34"/>
      <c r="K19" s="3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</row>
    <row r="20" spans="1:40" ht="12.75">
      <c r="A20" s="85"/>
      <c r="B20" s="32" t="s">
        <v>25</v>
      </c>
      <c r="C20" s="34"/>
      <c r="D20" s="34"/>
      <c r="E20" s="34"/>
      <c r="F20" s="34"/>
      <c r="G20" s="34"/>
      <c r="H20" s="34"/>
      <c r="I20" s="34"/>
      <c r="J20" s="34"/>
      <c r="K20" s="3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</row>
    <row r="21" spans="1:40" ht="12.75">
      <c r="A21" s="85"/>
      <c r="B21" s="32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4"/>
      <c r="M21" s="4"/>
      <c r="N21" s="4"/>
      <c r="O21" s="4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</row>
    <row r="22" spans="1:40" ht="12.75">
      <c r="A22" s="85"/>
      <c r="B22" s="32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4"/>
      <c r="M22" s="4"/>
      <c r="N22" s="4"/>
      <c r="O22" s="4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</row>
    <row r="23" spans="1:40" ht="12.75">
      <c r="A23" s="85"/>
      <c r="B23" s="32" t="s">
        <v>11</v>
      </c>
      <c r="C23" s="34"/>
      <c r="D23" s="34"/>
      <c r="E23" s="34"/>
      <c r="F23" s="34"/>
      <c r="G23" s="34"/>
      <c r="H23" s="34"/>
      <c r="I23" s="34"/>
      <c r="J23" s="34"/>
      <c r="K23" s="34"/>
      <c r="L23" s="4"/>
      <c r="M23" s="4"/>
      <c r="N23" s="4"/>
      <c r="O23" s="4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</row>
    <row r="24" spans="1:40" ht="12.75">
      <c r="A24" s="85"/>
      <c r="B24" s="32" t="s">
        <v>20</v>
      </c>
      <c r="C24" s="34"/>
      <c r="D24" s="34"/>
      <c r="E24" s="34"/>
      <c r="F24" s="34"/>
      <c r="G24" s="34"/>
      <c r="H24" s="34"/>
      <c r="I24" s="34"/>
      <c r="J24" s="34"/>
      <c r="K24" s="34"/>
      <c r="L24" s="4"/>
      <c r="M24" s="4"/>
      <c r="N24" s="4"/>
      <c r="O24" s="4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</row>
    <row r="25" spans="1:40" ht="26.25" customHeight="1">
      <c r="A25" s="85"/>
      <c r="B25" s="35" t="s">
        <v>31</v>
      </c>
      <c r="C25" s="34"/>
      <c r="D25" s="34"/>
      <c r="E25" s="34"/>
      <c r="F25" s="34"/>
      <c r="G25" s="34"/>
      <c r="H25" s="34"/>
      <c r="I25" s="34"/>
      <c r="J25" s="34"/>
      <c r="K25" s="34"/>
      <c r="L25" s="4"/>
      <c r="M25" s="4"/>
      <c r="N25" s="4"/>
      <c r="O25" s="4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</row>
    <row r="26" spans="1:40" ht="12.75">
      <c r="A26" s="85"/>
      <c r="B26" s="32" t="s">
        <v>25</v>
      </c>
      <c r="C26" s="34"/>
      <c r="D26" s="34"/>
      <c r="E26" s="34"/>
      <c r="F26" s="34"/>
      <c r="G26" s="34"/>
      <c r="H26" s="34"/>
      <c r="I26" s="34"/>
      <c r="J26" s="34"/>
      <c r="K26" s="34"/>
      <c r="L26" s="4"/>
      <c r="M26" s="4"/>
      <c r="N26" s="4"/>
      <c r="O26" s="4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5"/>
    </row>
    <row r="27" spans="1:40" ht="15.75" customHeight="1">
      <c r="A27" s="85"/>
      <c r="B27" s="32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4"/>
      <c r="M27" s="4"/>
      <c r="N27" s="4"/>
      <c r="O27" s="4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5"/>
    </row>
    <row r="28" spans="1:40" ht="12.75">
      <c r="A28" s="85"/>
      <c r="B28" s="31" t="s">
        <v>10</v>
      </c>
      <c r="C28" s="34"/>
      <c r="D28" s="34"/>
      <c r="E28" s="34"/>
      <c r="F28" s="34"/>
      <c r="G28" s="34"/>
      <c r="H28" s="34"/>
      <c r="I28" s="34"/>
      <c r="J28" s="34"/>
      <c r="K28" s="34"/>
      <c r="L28" s="4"/>
      <c r="M28" s="4"/>
      <c r="N28" s="4"/>
      <c r="O28" s="4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</row>
    <row r="29" spans="1:40" ht="12.75">
      <c r="A29" s="85"/>
      <c r="B29" s="31" t="s">
        <v>11</v>
      </c>
      <c r="C29" s="34"/>
      <c r="D29" s="34"/>
      <c r="E29" s="34"/>
      <c r="F29" s="34"/>
      <c r="G29" s="34"/>
      <c r="H29" s="34"/>
      <c r="I29" s="34"/>
      <c r="J29" s="34"/>
      <c r="K29" s="3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</row>
    <row r="30" spans="1:40" s="26" customFormat="1" ht="34.5" customHeight="1">
      <c r="A30" s="85"/>
      <c r="B30" s="32" t="s">
        <v>44</v>
      </c>
      <c r="C30" s="34"/>
      <c r="D30" s="34"/>
      <c r="E30" s="34"/>
      <c r="F30" s="34"/>
      <c r="G30" s="34"/>
      <c r="H30" s="34"/>
      <c r="I30" s="34"/>
      <c r="J30" s="34"/>
      <c r="K30" s="3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5"/>
    </row>
    <row r="31" spans="1:40" s="26" customFormat="1" ht="17.25" customHeight="1">
      <c r="A31" s="85"/>
      <c r="B31" s="32" t="s">
        <v>56</v>
      </c>
      <c r="C31" s="34"/>
      <c r="D31" s="34"/>
      <c r="E31" s="34"/>
      <c r="F31" s="34"/>
      <c r="G31" s="34"/>
      <c r="H31" s="34"/>
      <c r="I31" s="34"/>
      <c r="J31" s="34"/>
      <c r="K31" s="3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</row>
    <row r="32" spans="1:40" s="26" customFormat="1" ht="17.25" customHeight="1">
      <c r="A32" s="85"/>
      <c r="B32" s="32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5"/>
    </row>
    <row r="33" spans="1:40" ht="28.5" customHeight="1">
      <c r="A33" s="85"/>
      <c r="B33" s="35" t="s">
        <v>37</v>
      </c>
      <c r="C33" s="47">
        <f>SUM(C37+C41)</f>
        <v>2250</v>
      </c>
      <c r="D33" s="47">
        <f>SUM(D37+D41)</f>
        <v>2250</v>
      </c>
      <c r="E33" s="34"/>
      <c r="F33" s="47">
        <f>SUM(F37+F41)</f>
        <v>2250</v>
      </c>
      <c r="G33" s="47">
        <f>SUM(G37+G41)</f>
        <v>2250</v>
      </c>
      <c r="H33" s="34"/>
      <c r="I33" s="47">
        <f>SUM(I37+I41)</f>
        <v>2250</v>
      </c>
      <c r="J33" s="34"/>
      <c r="K33" s="34"/>
      <c r="L33" s="4"/>
      <c r="M33" s="4"/>
      <c r="N33" s="4"/>
      <c r="O33" s="4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"/>
    </row>
    <row r="34" spans="1:40" ht="12.75">
      <c r="A34" s="85"/>
      <c r="B34" s="32" t="s">
        <v>25</v>
      </c>
      <c r="C34" s="34"/>
      <c r="D34" s="34"/>
      <c r="E34" s="34"/>
      <c r="F34" s="34"/>
      <c r="G34" s="34"/>
      <c r="H34" s="34"/>
      <c r="I34" s="34"/>
      <c r="J34" s="34"/>
      <c r="K34" s="3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</row>
    <row r="35" spans="1:40" ht="12.75">
      <c r="A35" s="85"/>
      <c r="B35" s="32" t="s">
        <v>12</v>
      </c>
      <c r="C35" s="34">
        <v>18</v>
      </c>
      <c r="D35" s="34">
        <v>18</v>
      </c>
      <c r="E35" s="34"/>
      <c r="F35" s="34">
        <f>D35</f>
        <v>18</v>
      </c>
      <c r="G35" s="34">
        <v>18</v>
      </c>
      <c r="H35" s="34"/>
      <c r="I35" s="34">
        <f>G35</f>
        <v>18</v>
      </c>
      <c r="J35" s="34"/>
      <c r="K35" s="3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</row>
    <row r="36" spans="1:40" ht="12.75">
      <c r="A36" s="85"/>
      <c r="B36" s="32" t="s">
        <v>10</v>
      </c>
      <c r="C36" s="34">
        <v>100</v>
      </c>
      <c r="D36" s="34">
        <v>100</v>
      </c>
      <c r="E36" s="34"/>
      <c r="F36" s="34">
        <f>D36</f>
        <v>100</v>
      </c>
      <c r="G36" s="34">
        <v>100</v>
      </c>
      <c r="H36" s="34"/>
      <c r="I36" s="34">
        <f>G36</f>
        <v>100</v>
      </c>
      <c r="J36" s="34"/>
      <c r="K36" s="3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</row>
    <row r="37" spans="1:40" ht="12.75">
      <c r="A37" s="85"/>
      <c r="B37" s="32" t="s">
        <v>11</v>
      </c>
      <c r="C37" s="48">
        <f>C35*C36</f>
        <v>1800</v>
      </c>
      <c r="D37" s="48">
        <f>D35*D36</f>
        <v>1800</v>
      </c>
      <c r="E37" s="34"/>
      <c r="F37" s="34">
        <f>D37</f>
        <v>1800</v>
      </c>
      <c r="G37" s="48">
        <f>G35*G36</f>
        <v>1800</v>
      </c>
      <c r="H37" s="34"/>
      <c r="I37" s="34">
        <f>G37</f>
        <v>1800</v>
      </c>
      <c r="J37" s="34"/>
      <c r="K37" s="3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5"/>
    </row>
    <row r="38" spans="1:40" ht="12.75">
      <c r="A38" s="85"/>
      <c r="B38" s="32" t="s">
        <v>67</v>
      </c>
      <c r="C38" s="34"/>
      <c r="D38" s="34"/>
      <c r="E38" s="34"/>
      <c r="F38" s="34"/>
      <c r="G38" s="34"/>
      <c r="H38" s="34"/>
      <c r="I38" s="34"/>
      <c r="J38" s="34"/>
      <c r="K38" s="34"/>
      <c r="L38" s="4"/>
      <c r="M38" s="4"/>
      <c r="N38" s="4"/>
      <c r="O38" s="4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5"/>
    </row>
    <row r="39" spans="1:40" ht="12.75">
      <c r="A39" s="85"/>
      <c r="B39" s="32" t="s">
        <v>12</v>
      </c>
      <c r="C39" s="48">
        <v>3</v>
      </c>
      <c r="D39" s="48">
        <v>3</v>
      </c>
      <c r="E39" s="34"/>
      <c r="F39" s="34">
        <f>D39</f>
        <v>3</v>
      </c>
      <c r="G39" s="48">
        <v>3</v>
      </c>
      <c r="H39" s="34"/>
      <c r="I39" s="34">
        <f>G39</f>
        <v>3</v>
      </c>
      <c r="J39" s="34"/>
      <c r="K39" s="34"/>
      <c r="L39" s="4"/>
      <c r="M39" s="4"/>
      <c r="N39" s="4"/>
      <c r="O39" s="4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5"/>
    </row>
    <row r="40" spans="1:40" ht="12.75">
      <c r="A40" s="85"/>
      <c r="B40" s="32" t="s">
        <v>10</v>
      </c>
      <c r="C40" s="48">
        <v>150</v>
      </c>
      <c r="D40" s="48">
        <v>150</v>
      </c>
      <c r="E40" s="34"/>
      <c r="F40" s="34">
        <f>D40</f>
        <v>150</v>
      </c>
      <c r="G40" s="48">
        <v>150</v>
      </c>
      <c r="H40" s="34"/>
      <c r="I40" s="34">
        <f>G40</f>
        <v>150</v>
      </c>
      <c r="J40" s="34"/>
      <c r="K40" s="34"/>
      <c r="L40" s="4"/>
      <c r="M40" s="4"/>
      <c r="N40" s="4"/>
      <c r="O40" s="4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5"/>
    </row>
    <row r="41" spans="1:40" ht="12.75">
      <c r="A41" s="85"/>
      <c r="B41" s="32" t="s">
        <v>11</v>
      </c>
      <c r="C41" s="49">
        <f>C39*C40</f>
        <v>450</v>
      </c>
      <c r="D41" s="49">
        <f>D39*D40</f>
        <v>450</v>
      </c>
      <c r="E41" s="34"/>
      <c r="F41" s="34">
        <f>D41</f>
        <v>450</v>
      </c>
      <c r="G41" s="49">
        <f>G39*G40</f>
        <v>450</v>
      </c>
      <c r="H41" s="34"/>
      <c r="I41" s="34">
        <f>G41</f>
        <v>450</v>
      </c>
      <c r="J41" s="34"/>
      <c r="K41" s="34"/>
      <c r="L41" s="4"/>
      <c r="M41" s="4"/>
      <c r="N41" s="4"/>
      <c r="O41" s="4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5"/>
    </row>
    <row r="42" spans="1:40" ht="12.75">
      <c r="A42" s="85"/>
      <c r="B42" s="42" t="s">
        <v>68</v>
      </c>
      <c r="C42" s="47">
        <f>C46</f>
        <v>181.8</v>
      </c>
      <c r="D42" s="34"/>
      <c r="E42" s="34"/>
      <c r="F42" s="34"/>
      <c r="G42" s="50">
        <f>G46</f>
        <v>185.54</v>
      </c>
      <c r="H42" s="51"/>
      <c r="I42" s="50">
        <f>I46</f>
        <v>185.54</v>
      </c>
      <c r="J42" s="34"/>
      <c r="K42" s="34"/>
      <c r="L42" s="4"/>
      <c r="M42" s="4"/>
      <c r="N42" s="4"/>
      <c r="O42" s="4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5"/>
    </row>
    <row r="43" spans="1:40" ht="12.75">
      <c r="A43" s="85"/>
      <c r="B43" s="43" t="s">
        <v>25</v>
      </c>
      <c r="C43" s="34"/>
      <c r="D43" s="34"/>
      <c r="E43" s="34"/>
      <c r="F43" s="34"/>
      <c r="G43" s="52"/>
      <c r="H43" s="51"/>
      <c r="I43" s="52"/>
      <c r="J43" s="34"/>
      <c r="K43" s="34"/>
      <c r="L43" s="4"/>
      <c r="M43" s="4"/>
      <c r="N43" s="4"/>
      <c r="O43" s="4"/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5"/>
    </row>
    <row r="44" spans="1:40" ht="12.75">
      <c r="A44" s="85"/>
      <c r="B44" s="43" t="s">
        <v>12</v>
      </c>
      <c r="C44" s="34">
        <v>2</v>
      </c>
      <c r="D44" s="34"/>
      <c r="E44" s="34"/>
      <c r="F44" s="34"/>
      <c r="G44" s="52">
        <v>2</v>
      </c>
      <c r="H44" s="51"/>
      <c r="I44" s="52">
        <f aca="true" t="shared" si="0" ref="I44:I49">G44</f>
        <v>2</v>
      </c>
      <c r="J44" s="34"/>
      <c r="K44" s="3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5"/>
    </row>
    <row r="45" spans="1:40" ht="12.75">
      <c r="A45" s="85"/>
      <c r="B45" s="43" t="s">
        <v>10</v>
      </c>
      <c r="C45" s="34">
        <v>90.9</v>
      </c>
      <c r="D45" s="34"/>
      <c r="E45" s="34"/>
      <c r="F45" s="34"/>
      <c r="G45" s="52">
        <v>92.77</v>
      </c>
      <c r="H45" s="51"/>
      <c r="I45" s="52">
        <f t="shared" si="0"/>
        <v>92.77</v>
      </c>
      <c r="J45" s="34"/>
      <c r="K45" s="3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5"/>
    </row>
    <row r="46" spans="1:40" ht="12.75">
      <c r="A46" s="86"/>
      <c r="B46" s="43" t="s">
        <v>11</v>
      </c>
      <c r="C46" s="49">
        <f>C44*C45</f>
        <v>181.8</v>
      </c>
      <c r="D46" s="34"/>
      <c r="E46" s="34"/>
      <c r="F46" s="34"/>
      <c r="G46" s="53">
        <f>G44*G45</f>
        <v>185.54</v>
      </c>
      <c r="H46" s="51"/>
      <c r="I46" s="52">
        <f t="shared" si="0"/>
        <v>185.54</v>
      </c>
      <c r="J46" s="34"/>
      <c r="K46" s="3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5"/>
    </row>
    <row r="47" spans="1:40" ht="66" customHeight="1">
      <c r="A47" s="86"/>
      <c r="B47" s="41" t="s">
        <v>80</v>
      </c>
      <c r="C47" s="47">
        <f>SUM(C48+C49+C50+C54)</f>
        <v>55524</v>
      </c>
      <c r="D47" s="47">
        <f>SUM(D48+D49+D50+D54)</f>
        <v>48436</v>
      </c>
      <c r="E47" s="47"/>
      <c r="F47" s="47">
        <f>D47</f>
        <v>48436</v>
      </c>
      <c r="G47" s="50">
        <f>SUM(G48+G49+G50+G54)</f>
        <v>54399.8</v>
      </c>
      <c r="H47" s="50"/>
      <c r="I47" s="50">
        <f t="shared" si="0"/>
        <v>54399.8</v>
      </c>
      <c r="J47" s="34"/>
      <c r="K47" s="34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5"/>
    </row>
    <row r="48" spans="1:40" ht="53.25" customHeight="1">
      <c r="A48" s="86"/>
      <c r="B48" s="41" t="s">
        <v>82</v>
      </c>
      <c r="C48" s="54">
        <v>36000</v>
      </c>
      <c r="D48" s="54">
        <v>36000</v>
      </c>
      <c r="E48" s="54"/>
      <c r="F48" s="54">
        <f>D48</f>
        <v>36000</v>
      </c>
      <c r="G48" s="54">
        <f>36000*1.062</f>
        <v>38232</v>
      </c>
      <c r="H48" s="54"/>
      <c r="I48" s="54">
        <f t="shared" si="0"/>
        <v>38232</v>
      </c>
      <c r="J48" s="34"/>
      <c r="K48" s="34"/>
      <c r="L48" s="4"/>
      <c r="M48" s="4"/>
      <c r="N48" s="4"/>
      <c r="O48" s="4"/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5"/>
    </row>
    <row r="49" spans="1:40" ht="57.75" customHeight="1">
      <c r="A49" s="86"/>
      <c r="B49" s="41" t="s">
        <v>81</v>
      </c>
      <c r="C49" s="54">
        <v>1900</v>
      </c>
      <c r="D49" s="54">
        <f>1700*1.06</f>
        <v>1802</v>
      </c>
      <c r="E49" s="54"/>
      <c r="F49" s="54">
        <f>D49</f>
        <v>1802</v>
      </c>
      <c r="G49" s="55">
        <f>1900*1.062</f>
        <v>2017.8000000000002</v>
      </c>
      <c r="H49" s="55"/>
      <c r="I49" s="55">
        <f t="shared" si="0"/>
        <v>2017.8000000000002</v>
      </c>
      <c r="J49" s="34"/>
      <c r="K49" s="34"/>
      <c r="L49" s="4"/>
      <c r="M49" s="4"/>
      <c r="N49" s="4"/>
      <c r="O49" s="4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5"/>
    </row>
    <row r="50" spans="1:40" ht="41.25" customHeight="1">
      <c r="A50" s="86"/>
      <c r="B50" s="32" t="s">
        <v>38</v>
      </c>
      <c r="C50" s="54">
        <v>17624</v>
      </c>
      <c r="D50" s="54">
        <v>10634</v>
      </c>
      <c r="E50" s="54"/>
      <c r="F50" s="54">
        <f>D50</f>
        <v>10634</v>
      </c>
      <c r="G50" s="47">
        <v>14150</v>
      </c>
      <c r="H50" s="54"/>
      <c r="I50" s="47">
        <v>14150</v>
      </c>
      <c r="J50" s="34"/>
      <c r="K50" s="34"/>
      <c r="L50" s="4"/>
      <c r="M50" s="4"/>
      <c r="N50" s="4"/>
      <c r="O50" s="4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5"/>
    </row>
    <row r="51" spans="1:40" ht="14.25" customHeight="1">
      <c r="A51" s="86"/>
      <c r="B51" s="32" t="s">
        <v>24</v>
      </c>
      <c r="C51" s="34"/>
      <c r="D51" s="34"/>
      <c r="E51" s="34"/>
      <c r="F51" s="34"/>
      <c r="G51" s="34"/>
      <c r="H51" s="34"/>
      <c r="I51" s="34"/>
      <c r="J51" s="34"/>
      <c r="K51" s="34"/>
      <c r="L51" s="4"/>
      <c r="M51" s="4"/>
      <c r="N51" s="4"/>
      <c r="O51" s="4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5"/>
    </row>
    <row r="52" spans="1:40" ht="15" customHeight="1">
      <c r="A52" s="86"/>
      <c r="B52" s="32" t="s">
        <v>13</v>
      </c>
      <c r="C52" s="34"/>
      <c r="D52" s="34"/>
      <c r="E52" s="34"/>
      <c r="F52" s="34"/>
      <c r="G52" s="34"/>
      <c r="H52" s="34"/>
      <c r="I52" s="34"/>
      <c r="J52" s="34"/>
      <c r="K52" s="34"/>
      <c r="L52" s="4"/>
      <c r="M52" s="4"/>
      <c r="N52" s="4"/>
      <c r="O52" s="4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5"/>
    </row>
    <row r="53" spans="1:40" ht="12" customHeight="1">
      <c r="A53" s="86"/>
      <c r="B53" s="32" t="s">
        <v>50</v>
      </c>
      <c r="C53" s="34"/>
      <c r="D53" s="34"/>
      <c r="E53" s="34"/>
      <c r="F53" s="34"/>
      <c r="G53" s="34"/>
      <c r="H53" s="34"/>
      <c r="I53" s="34"/>
      <c r="J53" s="34"/>
      <c r="K53" s="34"/>
      <c r="L53" s="4"/>
      <c r="M53" s="4"/>
      <c r="N53" s="4"/>
      <c r="O53" s="4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5"/>
    </row>
    <row r="54" spans="1:40" ht="12.75">
      <c r="A54" s="86"/>
      <c r="B54" s="32" t="s">
        <v>54</v>
      </c>
      <c r="C54" s="34"/>
      <c r="D54" s="34"/>
      <c r="E54" s="34"/>
      <c r="F54" s="34"/>
      <c r="G54" s="34"/>
      <c r="H54" s="34"/>
      <c r="I54" s="34"/>
      <c r="J54" s="34"/>
      <c r="K54" s="34"/>
      <c r="L54" s="4"/>
      <c r="M54" s="4"/>
      <c r="N54" s="4"/>
      <c r="O54" s="4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5"/>
    </row>
    <row r="55" spans="1:40" ht="12.75">
      <c r="A55" s="86"/>
      <c r="B55" s="32" t="s">
        <v>33</v>
      </c>
      <c r="C55" s="34"/>
      <c r="D55" s="34"/>
      <c r="E55" s="34"/>
      <c r="F55" s="34"/>
      <c r="G55" s="34"/>
      <c r="H55" s="34"/>
      <c r="I55" s="34"/>
      <c r="J55" s="34"/>
      <c r="K55" s="34"/>
      <c r="L55" s="4"/>
      <c r="M55" s="4"/>
      <c r="N55" s="4"/>
      <c r="O55" s="4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5"/>
    </row>
    <row r="56" spans="1:40" ht="12.75">
      <c r="A56" s="86"/>
      <c r="B56" s="32" t="s">
        <v>57</v>
      </c>
      <c r="C56" s="34"/>
      <c r="D56" s="34"/>
      <c r="E56" s="34"/>
      <c r="F56" s="34"/>
      <c r="G56" s="34"/>
      <c r="H56" s="34"/>
      <c r="I56" s="34"/>
      <c r="J56" s="34"/>
      <c r="K56" s="34"/>
      <c r="L56" s="4"/>
      <c r="M56" s="4"/>
      <c r="N56" s="4"/>
      <c r="O56" s="4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5"/>
    </row>
    <row r="57" spans="1:40" ht="12.75">
      <c r="A57" s="86"/>
      <c r="B57" s="32" t="s">
        <v>26</v>
      </c>
      <c r="C57" s="34"/>
      <c r="D57" s="34"/>
      <c r="E57" s="34"/>
      <c r="F57" s="34"/>
      <c r="G57" s="34"/>
      <c r="H57" s="34"/>
      <c r="I57" s="34"/>
      <c r="J57" s="34"/>
      <c r="K57" s="34"/>
      <c r="L57" s="4"/>
      <c r="M57" s="4"/>
      <c r="N57" s="4"/>
      <c r="O57" s="4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5"/>
    </row>
    <row r="58" spans="1:40" ht="12.75">
      <c r="A58" s="86"/>
      <c r="B58" s="32" t="s">
        <v>48</v>
      </c>
      <c r="C58" s="34"/>
      <c r="D58" s="34"/>
      <c r="E58" s="34"/>
      <c r="F58" s="34"/>
      <c r="G58" s="34"/>
      <c r="H58" s="34"/>
      <c r="I58" s="34"/>
      <c r="J58" s="34"/>
      <c r="K58" s="34"/>
      <c r="L58" s="4"/>
      <c r="M58" s="4"/>
      <c r="N58" s="4"/>
      <c r="O58" s="4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5"/>
    </row>
    <row r="59" spans="1:40" ht="12.75">
      <c r="A59" s="86"/>
      <c r="B59" s="32" t="s">
        <v>15</v>
      </c>
      <c r="C59" s="34"/>
      <c r="D59" s="34"/>
      <c r="E59" s="34"/>
      <c r="F59" s="34"/>
      <c r="G59" s="34"/>
      <c r="H59" s="34"/>
      <c r="I59" s="34"/>
      <c r="J59" s="34"/>
      <c r="K59" s="34"/>
      <c r="L59" s="4"/>
      <c r="M59" s="4"/>
      <c r="N59" s="4"/>
      <c r="O59" s="4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5"/>
    </row>
    <row r="60" spans="1:40" ht="12.75">
      <c r="A60" s="86"/>
      <c r="B60" s="32" t="s">
        <v>49</v>
      </c>
      <c r="C60" s="34"/>
      <c r="D60" s="34"/>
      <c r="E60" s="34"/>
      <c r="F60" s="34"/>
      <c r="G60" s="34"/>
      <c r="H60" s="34"/>
      <c r="I60" s="34"/>
      <c r="J60" s="34"/>
      <c r="K60" s="3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5"/>
    </row>
    <row r="61" spans="1:40" ht="12.75">
      <c r="A61" s="86"/>
      <c r="B61" s="32" t="s">
        <v>21</v>
      </c>
      <c r="C61" s="36"/>
      <c r="D61" s="36"/>
      <c r="E61" s="36"/>
      <c r="F61" s="36"/>
      <c r="G61" s="36"/>
      <c r="H61" s="36"/>
      <c r="I61" s="36"/>
      <c r="J61" s="36"/>
      <c r="K61" s="36"/>
      <c r="L61" s="4"/>
      <c r="M61" s="4"/>
      <c r="N61" s="4"/>
      <c r="O61" s="4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5"/>
    </row>
    <row r="62" spans="1:40" ht="15" customHeight="1">
      <c r="A62" s="86"/>
      <c r="B62" s="32" t="s">
        <v>59</v>
      </c>
      <c r="C62" s="36"/>
      <c r="D62" s="36"/>
      <c r="E62" s="36"/>
      <c r="F62" s="36"/>
      <c r="G62" s="36"/>
      <c r="H62" s="36"/>
      <c r="I62" s="36"/>
      <c r="J62" s="36"/>
      <c r="K62" s="36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5"/>
    </row>
    <row r="63" spans="1:40" ht="15" customHeight="1">
      <c r="A63" s="86"/>
      <c r="B63" s="32" t="s">
        <v>58</v>
      </c>
      <c r="C63" s="36"/>
      <c r="D63" s="36"/>
      <c r="E63" s="36"/>
      <c r="F63" s="36"/>
      <c r="G63" s="36"/>
      <c r="H63" s="36"/>
      <c r="I63" s="36"/>
      <c r="J63" s="36"/>
      <c r="K63" s="36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5"/>
    </row>
    <row r="64" spans="1:40" ht="12.75">
      <c r="A64" s="86"/>
      <c r="B64" s="32" t="s">
        <v>22</v>
      </c>
      <c r="C64" s="36"/>
      <c r="D64" s="36"/>
      <c r="E64" s="36"/>
      <c r="F64" s="36"/>
      <c r="G64" s="36"/>
      <c r="H64" s="36"/>
      <c r="I64" s="36"/>
      <c r="J64" s="36"/>
      <c r="K64" s="36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5"/>
    </row>
    <row r="65" spans="1:40" ht="12.75">
      <c r="A65" s="86"/>
      <c r="B65" s="32" t="s">
        <v>34</v>
      </c>
      <c r="C65" s="36"/>
      <c r="D65" s="36"/>
      <c r="E65" s="36"/>
      <c r="F65" s="36"/>
      <c r="G65" s="36"/>
      <c r="H65" s="36"/>
      <c r="I65" s="36"/>
      <c r="J65" s="36"/>
      <c r="K65" s="36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5"/>
    </row>
    <row r="66" spans="1:40" ht="15" customHeight="1">
      <c r="A66" s="86"/>
      <c r="B66" s="32" t="s">
        <v>45</v>
      </c>
      <c r="C66" s="36"/>
      <c r="D66" s="36"/>
      <c r="E66" s="36"/>
      <c r="F66" s="36"/>
      <c r="G66" s="36"/>
      <c r="H66" s="36"/>
      <c r="I66" s="36"/>
      <c r="J66" s="36"/>
      <c r="K66" s="36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5"/>
    </row>
    <row r="67" spans="1:40" ht="15" customHeight="1">
      <c r="A67" s="86"/>
      <c r="B67" s="32" t="s">
        <v>46</v>
      </c>
      <c r="C67" s="36"/>
      <c r="D67" s="36"/>
      <c r="E67" s="36"/>
      <c r="F67" s="36"/>
      <c r="G67" s="36"/>
      <c r="H67" s="36"/>
      <c r="I67" s="36"/>
      <c r="J67" s="36"/>
      <c r="K67" s="36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5"/>
    </row>
    <row r="68" spans="1:40" ht="15" customHeight="1">
      <c r="A68" s="86"/>
      <c r="B68" s="32" t="s">
        <v>47</v>
      </c>
      <c r="C68" s="36"/>
      <c r="D68" s="36"/>
      <c r="E68" s="36"/>
      <c r="F68" s="36"/>
      <c r="G68" s="36"/>
      <c r="H68" s="36"/>
      <c r="I68" s="36"/>
      <c r="J68" s="36"/>
      <c r="K68" s="36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5"/>
    </row>
    <row r="69" spans="1:40" ht="25.5" customHeight="1">
      <c r="A69" s="86"/>
      <c r="B69" s="32" t="s">
        <v>53</v>
      </c>
      <c r="C69" s="36"/>
      <c r="D69" s="36"/>
      <c r="E69" s="36"/>
      <c r="F69" s="36"/>
      <c r="G69" s="36"/>
      <c r="H69" s="36"/>
      <c r="I69" s="36"/>
      <c r="J69" s="36"/>
      <c r="K69" s="36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5"/>
    </row>
    <row r="70" spans="1:40" ht="15" customHeight="1">
      <c r="A70" s="86"/>
      <c r="B70" s="32" t="s">
        <v>51</v>
      </c>
      <c r="C70" s="36"/>
      <c r="D70" s="36"/>
      <c r="E70" s="36"/>
      <c r="F70" s="36"/>
      <c r="G70" s="36"/>
      <c r="H70" s="36"/>
      <c r="I70" s="36"/>
      <c r="J70" s="36"/>
      <c r="K70" s="36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5"/>
    </row>
    <row r="71" spans="1:40" ht="15" customHeight="1">
      <c r="A71" s="86"/>
      <c r="B71" s="37" t="s">
        <v>52</v>
      </c>
      <c r="C71" s="36"/>
      <c r="D71" s="36"/>
      <c r="E71" s="36"/>
      <c r="F71" s="36"/>
      <c r="G71" s="36"/>
      <c r="H71" s="36"/>
      <c r="I71" s="36"/>
      <c r="J71" s="36"/>
      <c r="K71" s="36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5"/>
    </row>
    <row r="72" spans="1:40" ht="15" customHeight="1">
      <c r="A72" s="86"/>
      <c r="B72" s="35" t="s">
        <v>55</v>
      </c>
      <c r="C72" s="36"/>
      <c r="D72" s="36"/>
      <c r="E72" s="36"/>
      <c r="F72" s="36"/>
      <c r="G72" s="36"/>
      <c r="H72" s="36"/>
      <c r="I72" s="36"/>
      <c r="J72" s="36"/>
      <c r="K72" s="36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5"/>
    </row>
    <row r="73" spans="1:40" ht="27" customHeight="1">
      <c r="A73" s="86"/>
      <c r="B73" s="35" t="s">
        <v>35</v>
      </c>
      <c r="C73" s="36"/>
      <c r="D73" s="36"/>
      <c r="E73" s="36"/>
      <c r="F73" s="36"/>
      <c r="G73" s="36"/>
      <c r="H73" s="36"/>
      <c r="I73" s="36"/>
      <c r="J73" s="36"/>
      <c r="K73" s="36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5"/>
    </row>
    <row r="74" spans="1:40" ht="15" customHeight="1">
      <c r="A74" s="86"/>
      <c r="B74" s="35" t="s">
        <v>55</v>
      </c>
      <c r="C74" s="36"/>
      <c r="D74" s="36"/>
      <c r="E74" s="36"/>
      <c r="F74" s="36"/>
      <c r="G74" s="36"/>
      <c r="H74" s="36"/>
      <c r="I74" s="36"/>
      <c r="J74" s="36"/>
      <c r="K74" s="36"/>
      <c r="L74" s="4"/>
      <c r="M74" s="4"/>
      <c r="N74" s="4"/>
      <c r="O74" s="4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5"/>
    </row>
    <row r="75" spans="1:40" ht="15" customHeight="1">
      <c r="A75" s="86"/>
      <c r="B75" s="45" t="s">
        <v>69</v>
      </c>
      <c r="C75" s="44"/>
      <c r="D75" s="56">
        <f>D78</f>
        <v>1560</v>
      </c>
      <c r="E75" s="44"/>
      <c r="F75" s="56">
        <f>F78</f>
        <v>1560</v>
      </c>
      <c r="G75" s="56">
        <f>G78</f>
        <v>1560</v>
      </c>
      <c r="H75" s="44"/>
      <c r="I75" s="56">
        <f>I78</f>
        <v>1560</v>
      </c>
      <c r="J75" s="44"/>
      <c r="K75" s="4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5"/>
    </row>
    <row r="76" spans="1:40" ht="15" customHeight="1">
      <c r="A76" s="86"/>
      <c r="B76" s="46" t="s">
        <v>12</v>
      </c>
      <c r="C76" s="44"/>
      <c r="D76" s="54">
        <v>2</v>
      </c>
      <c r="E76" s="54"/>
      <c r="F76" s="54">
        <f>D76</f>
        <v>2</v>
      </c>
      <c r="G76" s="54">
        <v>2</v>
      </c>
      <c r="H76" s="54"/>
      <c r="I76" s="54">
        <f>G76</f>
        <v>2</v>
      </c>
      <c r="J76" s="44"/>
      <c r="K76" s="4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5"/>
    </row>
    <row r="77" spans="1:40" ht="15" customHeight="1">
      <c r="A77" s="86"/>
      <c r="B77" s="46" t="s">
        <v>10</v>
      </c>
      <c r="C77" s="44"/>
      <c r="D77" s="54">
        <v>780</v>
      </c>
      <c r="E77" s="54"/>
      <c r="F77" s="54">
        <f>D77</f>
        <v>780</v>
      </c>
      <c r="G77" s="54">
        <v>780</v>
      </c>
      <c r="H77" s="54"/>
      <c r="I77" s="54">
        <f>G77</f>
        <v>780</v>
      </c>
      <c r="J77" s="44"/>
      <c r="K77" s="4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5"/>
    </row>
    <row r="78" spans="1:40" ht="15" customHeight="1">
      <c r="A78" s="86"/>
      <c r="B78" s="46" t="s">
        <v>11</v>
      </c>
      <c r="C78" s="44"/>
      <c r="D78" s="54">
        <f>D76*D77</f>
        <v>1560</v>
      </c>
      <c r="E78" s="54"/>
      <c r="F78" s="54">
        <f>D78</f>
        <v>1560</v>
      </c>
      <c r="G78" s="54">
        <f>G76*G77</f>
        <v>1560</v>
      </c>
      <c r="H78" s="54"/>
      <c r="I78" s="54">
        <f>G78</f>
        <v>1560</v>
      </c>
      <c r="J78" s="63"/>
      <c r="K78" s="6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5"/>
    </row>
    <row r="79" spans="1:40" ht="16.5" customHeight="1">
      <c r="A79" s="87"/>
      <c r="B79" s="38" t="s">
        <v>23</v>
      </c>
      <c r="C79" s="57">
        <f>C12+C33+C42+C47+C75</f>
        <v>63955.8</v>
      </c>
      <c r="D79" s="57">
        <f>D12+D33+D42+D47+D75</f>
        <v>58246</v>
      </c>
      <c r="E79" s="47"/>
      <c r="F79" s="57">
        <f>F12+F33+F42+F47+F75</f>
        <v>58246</v>
      </c>
      <c r="G79" s="57">
        <f>G12+G33+G42+G47+G75+G18+1</f>
        <v>72926.34</v>
      </c>
      <c r="H79" s="57"/>
      <c r="I79" s="57">
        <f>I12+I33+I42+I47+I75+I18+1</f>
        <v>72926.34</v>
      </c>
      <c r="J79" s="62">
        <f>I79*1.053</f>
        <v>76791.43602</v>
      </c>
      <c r="K79" s="62">
        <f>J79*1.05</f>
        <v>80631.00782099999</v>
      </c>
      <c r="L79" s="4"/>
      <c r="M79" s="4"/>
      <c r="N79" s="4"/>
      <c r="O79" s="4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5"/>
    </row>
    <row r="80" spans="1:40" ht="33" customHeight="1">
      <c r="A80" s="19" t="s">
        <v>36</v>
      </c>
      <c r="B80" s="27"/>
      <c r="C80" s="58">
        <f aca="true" t="shared" si="1" ref="C80:D82">C79</f>
        <v>63955.8</v>
      </c>
      <c r="D80" s="58">
        <f t="shared" si="1"/>
        <v>58246</v>
      </c>
      <c r="E80" s="59"/>
      <c r="F80" s="58">
        <f aca="true" t="shared" si="2" ref="F80:G82">F79</f>
        <v>58246</v>
      </c>
      <c r="G80" s="58">
        <f t="shared" si="2"/>
        <v>72926.34</v>
      </c>
      <c r="H80" s="59"/>
      <c r="I80" s="60">
        <f>G80</f>
        <v>72926.34</v>
      </c>
      <c r="J80" s="61">
        <f aca="true" t="shared" si="3" ref="J80:K82">J79</f>
        <v>76791.43602</v>
      </c>
      <c r="K80" s="61">
        <f t="shared" si="3"/>
        <v>80631.00782099999</v>
      </c>
      <c r="L80" s="4"/>
      <c r="M80" s="4"/>
      <c r="N80" s="4"/>
      <c r="O80" s="4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5"/>
    </row>
    <row r="81" spans="1:40" ht="29.25" customHeight="1">
      <c r="A81" s="20" t="s">
        <v>40</v>
      </c>
      <c r="B81" s="15"/>
      <c r="C81" s="58">
        <f t="shared" si="1"/>
        <v>63955.8</v>
      </c>
      <c r="D81" s="58">
        <f t="shared" si="1"/>
        <v>58246</v>
      </c>
      <c r="E81" s="59"/>
      <c r="F81" s="58">
        <f t="shared" si="2"/>
        <v>58246</v>
      </c>
      <c r="G81" s="58">
        <f t="shared" si="2"/>
        <v>72926.34</v>
      </c>
      <c r="H81" s="59"/>
      <c r="I81" s="60">
        <f>G81</f>
        <v>72926.34</v>
      </c>
      <c r="J81" s="61">
        <f t="shared" si="3"/>
        <v>76791.43602</v>
      </c>
      <c r="K81" s="61">
        <f t="shared" si="3"/>
        <v>80631.00782099999</v>
      </c>
      <c r="L81" s="4"/>
      <c r="M81" s="4"/>
      <c r="N81" s="4"/>
      <c r="O81" s="4"/>
      <c r="P81" s="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5"/>
    </row>
    <row r="82" spans="1:40" ht="42" customHeight="1">
      <c r="A82" s="21" t="s">
        <v>27</v>
      </c>
      <c r="B82" s="16"/>
      <c r="C82" s="58">
        <f t="shared" si="1"/>
        <v>63955.8</v>
      </c>
      <c r="D82" s="58">
        <f t="shared" si="1"/>
        <v>58246</v>
      </c>
      <c r="E82" s="59"/>
      <c r="F82" s="58">
        <f t="shared" si="2"/>
        <v>58246</v>
      </c>
      <c r="G82" s="58">
        <f t="shared" si="2"/>
        <v>72926.34</v>
      </c>
      <c r="H82" s="59"/>
      <c r="I82" s="60">
        <f>G82</f>
        <v>72926.34</v>
      </c>
      <c r="J82" s="61">
        <f t="shared" si="3"/>
        <v>76791.43602</v>
      </c>
      <c r="K82" s="61">
        <f t="shared" si="3"/>
        <v>80631.00782099999</v>
      </c>
      <c r="L82" s="4"/>
      <c r="M82" s="4"/>
      <c r="N82" s="4"/>
      <c r="O82" s="4"/>
      <c r="P82" s="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5"/>
    </row>
    <row r="83" spans="1:40" ht="13.5" customHeight="1">
      <c r="A83" s="23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4"/>
      <c r="M83" s="4"/>
      <c r="N83" s="4"/>
      <c r="O83" s="4"/>
      <c r="P83" s="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5"/>
    </row>
    <row r="84" spans="1:11" ht="15.75" customHeight="1">
      <c r="A84" s="18"/>
      <c r="C84" s="17"/>
      <c r="D84" s="17"/>
      <c r="E84" s="17"/>
      <c r="F84" s="17"/>
      <c r="G84" s="17"/>
      <c r="H84" s="17"/>
      <c r="I84" s="17"/>
      <c r="J84" s="17"/>
      <c r="K84" s="17"/>
    </row>
    <row r="85" spans="1:35" s="66" customFormat="1" ht="15.75">
      <c r="A85" s="65" t="s">
        <v>72</v>
      </c>
      <c r="C85" s="65"/>
      <c r="D85" s="65"/>
      <c r="E85" s="67" t="s">
        <v>73</v>
      </c>
      <c r="F85" s="65"/>
      <c r="G85" s="65"/>
      <c r="H85" s="68"/>
      <c r="I85" s="68"/>
      <c r="J85" s="65"/>
      <c r="K85" s="65"/>
      <c r="M85" s="65"/>
      <c r="N85" s="65"/>
      <c r="P85" s="65"/>
      <c r="Q85" s="65"/>
      <c r="R85" s="65"/>
      <c r="S85" s="68" t="s">
        <v>74</v>
      </c>
      <c r="AA85" s="67"/>
      <c r="AB85" s="67"/>
      <c r="AE85" s="67"/>
      <c r="AF85" s="67"/>
      <c r="AG85" s="67"/>
      <c r="AH85" s="67"/>
      <c r="AI85" s="67"/>
    </row>
    <row r="86" spans="2:35" s="66" customFormat="1" ht="15.75">
      <c r="B86" s="65"/>
      <c r="C86" s="65"/>
      <c r="D86" s="65"/>
      <c r="E86" s="65"/>
      <c r="F86" s="65"/>
      <c r="G86" s="65"/>
      <c r="J86" s="69"/>
      <c r="K86" s="69"/>
      <c r="L86" s="69"/>
      <c r="M86" s="65"/>
      <c r="N86" s="65"/>
      <c r="O86" s="65"/>
      <c r="P86" s="65"/>
      <c r="Q86" s="65"/>
      <c r="R86" s="65"/>
      <c r="T86" s="67"/>
      <c r="U86" s="67"/>
      <c r="V86" s="67"/>
      <c r="AB86" s="67"/>
      <c r="AE86" s="67"/>
      <c r="AF86" s="67"/>
      <c r="AG86" s="67"/>
      <c r="AH86" s="67"/>
      <c r="AI86" s="67"/>
    </row>
    <row r="87" spans="1:35" s="66" customFormat="1" ht="15.75">
      <c r="A87" s="69" t="s">
        <v>75</v>
      </c>
      <c r="C87" s="69"/>
      <c r="D87" s="69"/>
      <c r="E87" s="65"/>
      <c r="F87" s="65"/>
      <c r="G87" s="65"/>
      <c r="J87" s="65"/>
      <c r="K87" s="65"/>
      <c r="L87" s="65"/>
      <c r="M87" s="65"/>
      <c r="N87" s="65"/>
      <c r="O87" s="65"/>
      <c r="P87" s="65"/>
      <c r="Q87" s="65"/>
      <c r="R87" s="65"/>
      <c r="T87" s="67"/>
      <c r="U87" s="67"/>
      <c r="V87" s="67"/>
      <c r="AB87" s="67"/>
      <c r="AE87" s="67"/>
      <c r="AF87" s="67"/>
      <c r="AG87" s="67"/>
      <c r="AH87" s="67"/>
      <c r="AI87" s="67"/>
    </row>
    <row r="88" spans="1:35" s="66" customFormat="1" ht="15.75">
      <c r="A88" s="65" t="s">
        <v>76</v>
      </c>
      <c r="C88" s="65"/>
      <c r="D88" s="65"/>
      <c r="E88" s="65"/>
      <c r="F88" s="65"/>
      <c r="G88" s="65"/>
      <c r="J88" s="65"/>
      <c r="K88" s="65"/>
      <c r="L88" s="65"/>
      <c r="M88" s="65"/>
      <c r="N88" s="65"/>
      <c r="O88" s="65"/>
      <c r="P88" s="65"/>
      <c r="Q88" s="65"/>
      <c r="R88" s="65"/>
      <c r="T88" s="67"/>
      <c r="U88" s="67"/>
      <c r="V88" s="67"/>
      <c r="AB88" s="67"/>
      <c r="AE88" s="67"/>
      <c r="AF88" s="67"/>
      <c r="AG88" s="67"/>
      <c r="AH88" s="67"/>
      <c r="AI88" s="67"/>
    </row>
    <row r="89" spans="1:35" s="66" customFormat="1" ht="15.75">
      <c r="A89" s="65" t="s">
        <v>77</v>
      </c>
      <c r="C89" s="65"/>
      <c r="D89" s="65"/>
      <c r="E89" s="65"/>
      <c r="F89" s="65"/>
      <c r="G89" s="65"/>
      <c r="J89" s="65"/>
      <c r="K89" s="65"/>
      <c r="L89" s="65"/>
      <c r="M89" s="65"/>
      <c r="N89" s="65"/>
      <c r="O89" s="65"/>
      <c r="P89" s="65"/>
      <c r="Q89" s="65"/>
      <c r="R89" s="65"/>
      <c r="T89" s="67"/>
      <c r="U89" s="67"/>
      <c r="V89" s="67"/>
      <c r="AB89" s="67"/>
      <c r="AE89" s="67"/>
      <c r="AF89" s="67"/>
      <c r="AG89" s="67"/>
      <c r="AH89" s="67"/>
      <c r="AI89" s="67"/>
    </row>
    <row r="90" spans="1:28" s="66" customFormat="1" ht="15.75">
      <c r="A90" s="65" t="s">
        <v>78</v>
      </c>
      <c r="C90" s="65"/>
      <c r="D90" s="65"/>
      <c r="E90" s="67" t="s">
        <v>79</v>
      </c>
      <c r="F90" s="65"/>
      <c r="G90" s="65"/>
      <c r="U90" s="67"/>
      <c r="V90" s="67"/>
      <c r="AB90" s="67"/>
    </row>
  </sheetData>
  <sheetProtection/>
  <mergeCells count="12">
    <mergeCell ref="A8:A79"/>
    <mergeCell ref="G2:K2"/>
    <mergeCell ref="A6:A7"/>
    <mergeCell ref="G1:K1"/>
    <mergeCell ref="I4:K4"/>
    <mergeCell ref="B6:B7"/>
    <mergeCell ref="C6:C7"/>
    <mergeCell ref="D6:F6"/>
    <mergeCell ref="J6:K6"/>
    <mergeCell ref="A3:K3"/>
    <mergeCell ref="G6:I6"/>
    <mergeCell ref="B4:F4"/>
  </mergeCells>
  <printOptions horizontalCentered="1"/>
  <pageMargins left="0.7874015748031497" right="0.7874015748031497" top="1.1811023622047245" bottom="0.3937007874015748" header="0.984251968503937" footer="0.3937007874015748"/>
  <pageSetup horizontalDpi="600" verticalDpi="600" orientation="landscape" paperSize="9" scale="69" r:id="rId1"/>
  <headerFooter differentFirst="1" alignWithMargins="0">
    <oddHeader>&amp;C&amp;P&amp;RПродовження додатка 108</oddHead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2021-11-24T14:32:27Z</cp:lastPrinted>
  <dcterms:created xsi:type="dcterms:W3CDTF">2007-09-07T10:24:51Z</dcterms:created>
  <dcterms:modified xsi:type="dcterms:W3CDTF">2021-11-24T14:35:42Z</dcterms:modified>
  <cp:category/>
  <cp:version/>
  <cp:contentType/>
  <cp:contentStatus/>
</cp:coreProperties>
</file>