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400" windowHeight="11640" activeTab="0"/>
  </bookViews>
  <sheets>
    <sheet name="додаток 68 (9800)" sheetId="1" r:id="rId1"/>
  </sheets>
  <definedNames>
    <definedName name="_xlnm.Print_Titles" localSheetId="0">'додаток 68 (9800)'!$7:$11</definedName>
  </definedNames>
  <calcPr fullCalcOnLoad="1"/>
</workbook>
</file>

<file path=xl/sharedStrings.xml><?xml version="1.0" encoding="utf-8"?>
<sst xmlns="http://schemas.openxmlformats.org/spreadsheetml/2006/main" count="94" uniqueCount="67">
  <si>
    <t>грн</t>
  </si>
  <si>
    <t>Посада (1-займана, 2-вакансія)</t>
  </si>
  <si>
    <t>обов'язкові виплати</t>
  </si>
  <si>
    <t>стимулюючі виплати</t>
  </si>
  <si>
    <t>всього по обов'язкових та стимулюючих виплатах</t>
  </si>
  <si>
    <t>надбавка за секретне діловиробництво</t>
  </si>
  <si>
    <t>надбавка за класність (водії)</t>
  </si>
  <si>
    <t>індексація</t>
  </si>
  <si>
    <t>всього по обов'язкових виплатах</t>
  </si>
  <si>
    <t>всього по стимулюючих виплатах</t>
  </si>
  <si>
    <t>сума</t>
  </si>
  <si>
    <t>%</t>
  </si>
  <si>
    <t>Всього</t>
  </si>
  <si>
    <t>керівники</t>
  </si>
  <si>
    <t>спеціалісти</t>
  </si>
  <si>
    <t>службовці</t>
  </si>
  <si>
    <t>обслуговуючий персонал</t>
  </si>
  <si>
    <t>перевірка</t>
  </si>
  <si>
    <t>КЕКВ 2120</t>
  </si>
  <si>
    <t>КЕКВ 2110</t>
  </si>
  <si>
    <t>в т.ч. за категоріями працівників:</t>
  </si>
  <si>
    <t>доплата за ненормований робочий день (водії)</t>
  </si>
  <si>
    <t>грошова допомога</t>
  </si>
  <si>
    <t>Назва структурного підрозділу</t>
  </si>
  <si>
    <t>Назва посади згідно зі штатним розписом</t>
  </si>
  <si>
    <t>Ознака посади (1-керівники, 2-спеціалісти, 3-службовці, 4-обслуговуючий персонал</t>
  </si>
  <si>
    <t>надбавка за вислугу років</t>
  </si>
  <si>
    <t>надбавка за інтенсивність праці (обслуговуючий персонал - за складність та напруженість в роботі)</t>
  </si>
  <si>
    <t>матеріальна допомога для вирішення соціально-побутових питань</t>
  </si>
  <si>
    <t>фонд заробітної плати на місяць (рік)</t>
  </si>
  <si>
    <t>передбачено розписом</t>
  </si>
  <si>
    <t>Всього, в т.ч.</t>
  </si>
  <si>
    <t>необхідно додатково</t>
  </si>
  <si>
    <t>премія</t>
  </si>
  <si>
    <t>відпускні, лікарняні, відрядження</t>
  </si>
  <si>
    <t>посадовий оклад</t>
  </si>
  <si>
    <t xml:space="preserve">Прогоноз на </t>
  </si>
  <si>
    <t>2021 рік</t>
  </si>
  <si>
    <t>2022 рік</t>
  </si>
  <si>
    <t>Проект на 2020 рік</t>
  </si>
  <si>
    <t>Додаток 68 до Інструкції з підготовки бюджетних запитів до проекту обласного бюджету Луганської області на 2020 рік та пропозицій до прогнозу обласного бюджету на 2021-2022 роки</t>
  </si>
  <si>
    <t>(пункт 1.6 розділу І)</t>
  </si>
  <si>
    <t>Управління з питань нормативно-правової роботи та децентралізації Луганської обласної державної адміністрації</t>
  </si>
  <si>
    <t>Начальник управління</t>
  </si>
  <si>
    <t>Головний спеціаліст-бухгалтер</t>
  </si>
  <si>
    <t>Головний спеціаліст</t>
  </si>
  <si>
    <t>Андрійчук</t>
  </si>
  <si>
    <t>Бондар</t>
  </si>
  <si>
    <t>Головинй спеціаліст</t>
  </si>
  <si>
    <t>Мягка</t>
  </si>
  <si>
    <t>Соложеніцин</t>
  </si>
  <si>
    <t>Начальники відділу з питань правової допомоги та децентралізації</t>
  </si>
  <si>
    <t>Заступник начальника відділу</t>
  </si>
  <si>
    <t>Мороз</t>
  </si>
  <si>
    <t>Куліков</t>
  </si>
  <si>
    <t>Власенко</t>
  </si>
  <si>
    <t>Гооовний спеціаліст по роботі з персоналом</t>
  </si>
  <si>
    <t>Чернявська</t>
  </si>
  <si>
    <t>Заступник начальника управління-начальни відділу нрмативно-правової роботи</t>
  </si>
  <si>
    <t>січень ….вересень ( 9 місяців)</t>
  </si>
  <si>
    <t>Лутишко</t>
  </si>
  <si>
    <t>Бюджетний запит по КЕКВ 2100 „Оплата праці і нарахування на заробітну плату”  на виплату заробітної плати працівникам структурних підрозділів обласної державної адміністрації - військово-цивільної адміністрації на 2020 рік за ТПКВКМБ 9800 "Субвенція з місцевого бюджету державному бюджету на виконання програм соціально-економічного  розвитку регіонів" (в разі виділення додаткових асигнувань) по Луганської обласної державної адміністрації</t>
  </si>
  <si>
    <t>Заступник начальника відділу фінансового забезпечення</t>
  </si>
  <si>
    <t>О.В.Лємєш</t>
  </si>
  <si>
    <t xml:space="preserve">В.о.голови облдержадміністрації - </t>
  </si>
  <si>
    <t>керівника військово-цивільної адміністрації</t>
  </si>
  <si>
    <t>К.М.БЕЗГИНСЬКА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</si>
</sst>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</numFmts>
  <fonts count="46">
    <font>
      <sz val="10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wrapText="1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/>
      <protection locked="0"/>
    </xf>
    <xf numFmtId="3" fontId="4" fillId="0" borderId="13" xfId="0" applyNumberFormat="1" applyFont="1" applyFill="1" applyBorder="1" applyAlignment="1" applyProtection="1">
      <alignment/>
      <protection locked="0"/>
    </xf>
    <xf numFmtId="3" fontId="4" fillId="0" borderId="14" xfId="0" applyNumberFormat="1" applyFont="1" applyFill="1" applyBorder="1" applyAlignment="1" applyProtection="1">
      <alignment/>
      <protection locked="0"/>
    </xf>
    <xf numFmtId="3" fontId="4" fillId="0" borderId="15" xfId="0" applyNumberFormat="1" applyFont="1" applyFill="1" applyBorder="1" applyAlignment="1" applyProtection="1">
      <alignment/>
      <protection locked="0"/>
    </xf>
    <xf numFmtId="3" fontId="4" fillId="0" borderId="16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 locked="0"/>
    </xf>
    <xf numFmtId="3" fontId="4" fillId="0" borderId="13" xfId="0" applyNumberFormat="1" applyFont="1" applyFill="1" applyBorder="1" applyAlignment="1" applyProtection="1">
      <alignment/>
      <protection/>
    </xf>
    <xf numFmtId="3" fontId="4" fillId="0" borderId="18" xfId="0" applyNumberFormat="1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 vertical="center" wrapText="1"/>
      <protection locked="0"/>
    </xf>
    <xf numFmtId="0" fontId="4" fillId="0" borderId="19" xfId="0" applyFont="1" applyFill="1" applyBorder="1" applyAlignment="1" applyProtection="1">
      <alignment/>
      <protection locked="0"/>
    </xf>
    <xf numFmtId="3" fontId="4" fillId="0" borderId="20" xfId="0" applyNumberFormat="1" applyFont="1" applyFill="1" applyBorder="1" applyAlignment="1" applyProtection="1">
      <alignment/>
      <protection locked="0"/>
    </xf>
    <xf numFmtId="3" fontId="4" fillId="0" borderId="21" xfId="0" applyNumberFormat="1" applyFont="1" applyFill="1" applyBorder="1" applyAlignment="1" applyProtection="1">
      <alignment/>
      <protection locked="0"/>
    </xf>
    <xf numFmtId="3" fontId="4" fillId="0" borderId="22" xfId="0" applyNumberFormat="1" applyFont="1" applyFill="1" applyBorder="1" applyAlignment="1" applyProtection="1">
      <alignment/>
      <protection locked="0"/>
    </xf>
    <xf numFmtId="3" fontId="4" fillId="0" borderId="23" xfId="0" applyNumberFormat="1" applyFont="1" applyFill="1" applyBorder="1" applyAlignment="1" applyProtection="1">
      <alignment/>
      <protection locked="0"/>
    </xf>
    <xf numFmtId="0" fontId="4" fillId="0" borderId="24" xfId="0" applyFont="1" applyFill="1" applyBorder="1" applyAlignment="1" applyProtection="1">
      <alignment vertical="center" wrapText="1"/>
      <protection locked="0"/>
    </xf>
    <xf numFmtId="0" fontId="4" fillId="0" borderId="24" xfId="0" applyFont="1" applyFill="1" applyBorder="1" applyAlignment="1" applyProtection="1">
      <alignment/>
      <protection locked="0"/>
    </xf>
    <xf numFmtId="3" fontId="4" fillId="0" borderId="25" xfId="0" applyNumberFormat="1" applyFont="1" applyFill="1" applyBorder="1" applyAlignment="1" applyProtection="1">
      <alignment/>
      <protection locked="0"/>
    </xf>
    <xf numFmtId="3" fontId="4" fillId="0" borderId="26" xfId="0" applyNumberFormat="1" applyFont="1" applyFill="1" applyBorder="1" applyAlignment="1" applyProtection="1">
      <alignment/>
      <protection locked="0"/>
    </xf>
    <xf numFmtId="3" fontId="4" fillId="0" borderId="27" xfId="0" applyNumberFormat="1" applyFont="1" applyFill="1" applyBorder="1" applyAlignment="1" applyProtection="1">
      <alignment/>
      <protection locked="0"/>
    </xf>
    <xf numFmtId="3" fontId="4" fillId="0" borderId="28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" fontId="4" fillId="0" borderId="16" xfId="0" applyNumberFormat="1" applyFont="1" applyFill="1" applyBorder="1" applyAlignment="1" applyProtection="1">
      <alignment/>
      <protection locked="0"/>
    </xf>
    <xf numFmtId="0" fontId="4" fillId="0" borderId="29" xfId="0" applyFont="1" applyFill="1" applyBorder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/>
      <protection locked="0"/>
    </xf>
    <xf numFmtId="3" fontId="4" fillId="0" borderId="30" xfId="0" applyNumberFormat="1" applyFont="1" applyFill="1" applyBorder="1" applyAlignment="1" applyProtection="1">
      <alignment/>
      <protection locked="0"/>
    </xf>
    <xf numFmtId="3" fontId="4" fillId="0" borderId="31" xfId="0" applyNumberFormat="1" applyFont="1" applyFill="1" applyBorder="1" applyAlignment="1" applyProtection="1">
      <alignment/>
      <protection locked="0"/>
    </xf>
    <xf numFmtId="3" fontId="4" fillId="0" borderId="32" xfId="0" applyNumberFormat="1" applyFont="1" applyFill="1" applyBorder="1" applyAlignment="1" applyProtection="1">
      <alignment/>
      <protection locked="0"/>
    </xf>
    <xf numFmtId="3" fontId="4" fillId="0" borderId="32" xfId="0" applyNumberFormat="1" applyFont="1" applyFill="1" applyBorder="1" applyAlignment="1" applyProtection="1">
      <alignment/>
      <protection/>
    </xf>
    <xf numFmtId="3" fontId="4" fillId="0" borderId="33" xfId="0" applyNumberFormat="1" applyFont="1" applyFill="1" applyBorder="1" applyAlignment="1" applyProtection="1">
      <alignment/>
      <protection locked="0"/>
    </xf>
    <xf numFmtId="3" fontId="4" fillId="0" borderId="30" xfId="0" applyNumberFormat="1" applyFont="1" applyFill="1" applyBorder="1" applyAlignment="1" applyProtection="1">
      <alignment/>
      <protection/>
    </xf>
    <xf numFmtId="3" fontId="4" fillId="0" borderId="34" xfId="0" applyNumberFormat="1" applyFont="1" applyFill="1" applyBorder="1" applyAlignment="1" applyProtection="1">
      <alignment/>
      <protection/>
    </xf>
    <xf numFmtId="3" fontId="4" fillId="0" borderId="35" xfId="0" applyNumberFormat="1" applyFont="1" applyFill="1" applyBorder="1" applyAlignment="1" applyProtection="1">
      <alignment/>
      <protection/>
    </xf>
    <xf numFmtId="3" fontId="4" fillId="0" borderId="36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3" fontId="4" fillId="0" borderId="11" xfId="0" applyNumberFormat="1" applyFont="1" applyFill="1" applyBorder="1" applyAlignment="1" applyProtection="1">
      <alignment/>
      <protection/>
    </xf>
    <xf numFmtId="0" fontId="5" fillId="0" borderId="38" xfId="0" applyFont="1" applyFill="1" applyBorder="1" applyAlignment="1" applyProtection="1">
      <alignment vertical="center" wrapText="1"/>
      <protection locked="0"/>
    </xf>
    <xf numFmtId="3" fontId="4" fillId="0" borderId="39" xfId="0" applyNumberFormat="1" applyFont="1" applyFill="1" applyBorder="1" applyAlignment="1" applyProtection="1">
      <alignment/>
      <protection locked="0"/>
    </xf>
    <xf numFmtId="3" fontId="4" fillId="0" borderId="40" xfId="0" applyNumberFormat="1" applyFont="1" applyFill="1" applyBorder="1" applyAlignment="1" applyProtection="1">
      <alignment/>
      <protection locked="0"/>
    </xf>
    <xf numFmtId="3" fontId="4" fillId="0" borderId="41" xfId="0" applyNumberFormat="1" applyFont="1" applyFill="1" applyBorder="1" applyAlignment="1" applyProtection="1">
      <alignment/>
      <protection locked="0"/>
    </xf>
    <xf numFmtId="3" fontId="4" fillId="0" borderId="42" xfId="0" applyNumberFormat="1" applyFont="1" applyFill="1" applyBorder="1" applyAlignment="1" applyProtection="1">
      <alignment/>
      <protection locked="0"/>
    </xf>
    <xf numFmtId="3" fontId="4" fillId="0" borderId="39" xfId="0" applyNumberFormat="1" applyFont="1" applyFill="1" applyBorder="1" applyAlignment="1" applyProtection="1">
      <alignment/>
      <protection/>
    </xf>
    <xf numFmtId="0" fontId="2" fillId="0" borderId="43" xfId="0" applyFont="1" applyFill="1" applyBorder="1" applyAlignment="1" applyProtection="1">
      <alignment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right" wrapText="1"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44" xfId="0" applyFill="1" applyBorder="1" applyAlignment="1" applyProtection="1">
      <alignment/>
      <protection locked="0"/>
    </xf>
    <xf numFmtId="0" fontId="8" fillId="0" borderId="30" xfId="0" applyFont="1" applyFill="1" applyBorder="1" applyAlignment="1" applyProtection="1">
      <alignment vertical="center" wrapText="1"/>
      <protection locked="0"/>
    </xf>
    <xf numFmtId="0" fontId="9" fillId="0" borderId="30" xfId="0" applyFont="1" applyFill="1" applyBorder="1" applyAlignment="1" applyProtection="1">
      <alignment vertical="center" wrapText="1"/>
      <protection locked="0"/>
    </xf>
    <xf numFmtId="0" fontId="9" fillId="0" borderId="30" xfId="0" applyFont="1" applyFill="1" applyBorder="1" applyAlignment="1" applyProtection="1">
      <alignment/>
      <protection locked="0"/>
    </xf>
    <xf numFmtId="0" fontId="9" fillId="0" borderId="39" xfId="0" applyFont="1" applyFill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vertical="center"/>
      <protection locked="0"/>
    </xf>
    <xf numFmtId="0" fontId="9" fillId="0" borderId="25" xfId="0" applyFont="1" applyFill="1" applyBorder="1" applyAlignment="1" applyProtection="1">
      <alignment vertical="center" wrapText="1"/>
      <protection locked="0"/>
    </xf>
    <xf numFmtId="0" fontId="8" fillId="0" borderId="25" xfId="0" applyFont="1" applyFill="1" applyBorder="1" applyAlignment="1" applyProtection="1">
      <alignment vertical="center" wrapText="1"/>
      <protection locked="0"/>
    </xf>
    <xf numFmtId="0" fontId="8" fillId="0" borderId="25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wrapText="1"/>
      <protection/>
    </xf>
    <xf numFmtId="0" fontId="11" fillId="0" borderId="10" xfId="0" applyFont="1" applyFill="1" applyBorder="1" applyAlignment="1" applyProtection="1">
      <alignment wrapText="1"/>
      <protection/>
    </xf>
    <xf numFmtId="0" fontId="11" fillId="0" borderId="10" xfId="0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Fill="1" applyAlignment="1" applyProtection="1">
      <alignment wrapText="1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45" xfId="0" applyFont="1" applyFill="1" applyBorder="1" applyAlignment="1" applyProtection="1">
      <alignment horizontal="center" vertical="center" textRotation="90" wrapText="1"/>
      <protection locked="0"/>
    </xf>
    <xf numFmtId="0" fontId="6" fillId="0" borderId="39" xfId="0" applyFont="1" applyFill="1" applyBorder="1" applyAlignment="1" applyProtection="1">
      <alignment horizontal="center" vertical="center" textRotation="90" wrapText="1"/>
      <protection locked="0"/>
    </xf>
    <xf numFmtId="0" fontId="6" fillId="0" borderId="36" xfId="0" applyFont="1" applyFill="1" applyBorder="1" applyAlignment="1" applyProtection="1">
      <alignment horizontal="center" vertical="center" textRotation="90" wrapText="1"/>
      <protection locked="0"/>
    </xf>
    <xf numFmtId="0" fontId="6" fillId="0" borderId="10" xfId="0" applyFont="1" applyFill="1" applyBorder="1" applyAlignment="1" applyProtection="1">
      <alignment horizontal="center" vertical="center" textRotation="90" wrapText="1"/>
      <protection locked="0"/>
    </xf>
    <xf numFmtId="0" fontId="6" fillId="0" borderId="38" xfId="0" applyFont="1" applyFill="1" applyBorder="1" applyAlignment="1" applyProtection="1">
      <alignment horizontal="center" vertical="center" textRotation="90" wrapText="1"/>
      <protection locked="0"/>
    </xf>
    <xf numFmtId="0" fontId="6" fillId="0" borderId="46" xfId="0" applyFont="1" applyFill="1" applyBorder="1" applyAlignment="1" applyProtection="1">
      <alignment horizontal="center" vertical="center" textRotation="90" wrapText="1"/>
      <protection locked="0"/>
    </xf>
    <xf numFmtId="0" fontId="6" fillId="0" borderId="47" xfId="0" applyFont="1" applyFill="1" applyBorder="1" applyAlignment="1" applyProtection="1">
      <alignment horizontal="center" vertical="center" textRotation="90" wrapText="1"/>
      <protection locked="0"/>
    </xf>
    <xf numFmtId="0" fontId="6" fillId="0" borderId="48" xfId="0" applyFont="1" applyFill="1" applyBorder="1" applyAlignment="1" applyProtection="1">
      <alignment horizontal="center" vertical="center" textRotation="90" wrapText="1"/>
      <protection locked="0"/>
    </xf>
    <xf numFmtId="0" fontId="6" fillId="0" borderId="49" xfId="0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Fill="1" applyBorder="1" applyAlignment="1" applyProtection="1">
      <alignment horizontal="center" vertical="center" textRotation="90" wrapText="1"/>
      <protection locked="0"/>
    </xf>
    <xf numFmtId="0" fontId="6" fillId="0" borderId="50" xfId="0" applyFont="1" applyFill="1" applyBorder="1" applyAlignment="1" applyProtection="1">
      <alignment horizontal="center" vertical="center" textRotation="90" wrapText="1"/>
      <protection locked="0"/>
    </xf>
    <xf numFmtId="0" fontId="6" fillId="0" borderId="51" xfId="0" applyFont="1" applyFill="1" applyBorder="1" applyAlignment="1" applyProtection="1">
      <alignment horizontal="center" vertical="center" textRotation="90" wrapText="1"/>
      <protection locked="0"/>
    </xf>
    <xf numFmtId="0" fontId="6" fillId="0" borderId="43" xfId="0" applyFont="1" applyFill="1" applyBorder="1" applyAlignment="1" applyProtection="1">
      <alignment horizontal="center" vertical="center" textRotation="90" wrapText="1"/>
      <protection locked="0"/>
    </xf>
    <xf numFmtId="0" fontId="6" fillId="0" borderId="37" xfId="0" applyFont="1" applyFill="1" applyBorder="1" applyAlignment="1" applyProtection="1">
      <alignment horizontal="center" vertical="center" textRotation="90" wrapText="1"/>
      <protection locked="0"/>
    </xf>
    <xf numFmtId="0" fontId="1" fillId="0" borderId="0" xfId="0" applyFont="1" applyFill="1" applyAlignment="1" applyProtection="1">
      <alignment horizontal="center" vertical="justify" wrapText="1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36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textRotation="90" wrapText="1"/>
      <protection locked="0"/>
    </xf>
    <xf numFmtId="0" fontId="6" fillId="0" borderId="52" xfId="0" applyFont="1" applyFill="1" applyBorder="1" applyAlignment="1" applyProtection="1">
      <alignment horizontal="center" vertical="center" textRotation="90" wrapText="1"/>
      <protection locked="0"/>
    </xf>
    <xf numFmtId="0" fontId="8" fillId="0" borderId="0" xfId="0" applyFont="1" applyAlignment="1">
      <alignment vertical="center" wrapText="1"/>
    </xf>
    <xf numFmtId="0" fontId="4" fillId="0" borderId="0" xfId="0" applyFont="1" applyFill="1" applyAlignment="1" applyProtection="1">
      <alignment horizontal="right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showZeros="0" tabSelected="1" zoomScale="85" zoomScaleNormal="85" zoomScalePageLayoutView="0" workbookViewId="0" topLeftCell="A1">
      <selection activeCell="I48" sqref="I48"/>
    </sheetView>
  </sheetViews>
  <sheetFormatPr defaultColWidth="9.00390625" defaultRowHeight="12.75"/>
  <cols>
    <col min="1" max="1" width="13.25390625" style="2" customWidth="1"/>
    <col min="2" max="2" width="11.75390625" style="2" customWidth="1"/>
    <col min="3" max="3" width="4.125" style="1" customWidth="1"/>
    <col min="4" max="4" width="4.625" style="1" customWidth="1"/>
    <col min="5" max="5" width="7.125" style="1" customWidth="1"/>
    <col min="6" max="6" width="3.125" style="1" customWidth="1"/>
    <col min="7" max="7" width="6.625" style="1" customWidth="1"/>
    <col min="8" max="8" width="3.25390625" style="1" customWidth="1"/>
    <col min="9" max="10" width="3.625" style="1" customWidth="1"/>
    <col min="11" max="11" width="2.375" style="1" customWidth="1"/>
    <col min="12" max="12" width="4.375" style="1" customWidth="1"/>
    <col min="13" max="13" width="2.25390625" style="1" customWidth="1"/>
    <col min="14" max="14" width="5.75390625" style="1" customWidth="1"/>
    <col min="15" max="15" width="6.125" style="1" customWidth="1"/>
    <col min="16" max="16" width="6.00390625" style="1" customWidth="1"/>
    <col min="17" max="17" width="8.00390625" style="1" customWidth="1"/>
    <col min="18" max="20" width="3.75390625" style="1" customWidth="1"/>
    <col min="21" max="21" width="6.125" style="1" customWidth="1"/>
    <col min="22" max="22" width="4.125" style="1" customWidth="1"/>
    <col min="23" max="23" width="5.375" style="1" customWidth="1"/>
    <col min="24" max="24" width="7.875" style="1" customWidth="1"/>
    <col min="25" max="25" width="8.375" style="1" customWidth="1"/>
    <col min="26" max="26" width="4.00390625" style="1" customWidth="1"/>
    <col min="27" max="27" width="6.875" style="1" customWidth="1"/>
    <col min="28" max="28" width="7.375" style="1" customWidth="1"/>
    <col min="29" max="29" width="7.875" style="1" customWidth="1"/>
    <col min="30" max="30" width="7.75390625" style="1" customWidth="1"/>
    <col min="31" max="31" width="6.875" style="1" customWidth="1"/>
    <col min="32" max="32" width="8.00390625" style="1" customWidth="1"/>
    <col min="33" max="33" width="5.125" style="1" customWidth="1"/>
    <col min="34" max="34" width="4.75390625" style="1" customWidth="1"/>
    <col min="35" max="35" width="4.00390625" style="1" customWidth="1"/>
    <col min="36" max="36" width="5.375" style="1" customWidth="1"/>
    <col min="37" max="37" width="4.75390625" style="1" customWidth="1"/>
    <col min="38" max="38" width="6.625" style="1" customWidth="1"/>
    <col min="39" max="16384" width="9.125" style="1" customWidth="1"/>
  </cols>
  <sheetData>
    <row r="1" spans="1:41" s="62" customFormat="1" ht="33" customHeight="1">
      <c r="A1" s="61"/>
      <c r="B1" s="61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AD1" s="112" t="s">
        <v>40</v>
      </c>
      <c r="AE1" s="112"/>
      <c r="AF1" s="112"/>
      <c r="AG1" s="112"/>
      <c r="AH1" s="112"/>
      <c r="AI1" s="112"/>
      <c r="AJ1" s="112"/>
      <c r="AK1" s="112"/>
      <c r="AL1" s="112"/>
      <c r="AM1" s="67"/>
      <c r="AN1" s="67"/>
      <c r="AO1" s="67"/>
    </row>
    <row r="2" spans="1:38" s="62" customFormat="1" ht="15" customHeight="1">
      <c r="A2" s="61"/>
      <c r="B2" s="61"/>
      <c r="Q2" s="65"/>
      <c r="R2" s="65"/>
      <c r="S2" s="65"/>
      <c r="T2" s="65"/>
      <c r="U2" s="65"/>
      <c r="V2" s="65"/>
      <c r="W2" s="65"/>
      <c r="X2" s="65"/>
      <c r="Y2" s="106"/>
      <c r="Z2" s="106"/>
      <c r="AA2" s="106"/>
      <c r="AB2" s="106"/>
      <c r="AC2" s="106"/>
      <c r="AD2" s="106"/>
      <c r="AE2" s="106"/>
      <c r="AF2" s="106"/>
      <c r="AK2" s="113" t="s">
        <v>41</v>
      </c>
      <c r="AL2" s="113"/>
    </row>
    <row r="3" spans="3:5" ht="15">
      <c r="C3" s="3"/>
      <c r="D3" s="3"/>
      <c r="E3" s="3"/>
    </row>
    <row r="4" spans="1:38" ht="46.5" customHeight="1">
      <c r="A4" s="105" t="s">
        <v>61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</row>
    <row r="5" spans="3:24" ht="18"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</row>
    <row r="6" spans="3:32" ht="12.75">
      <c r="C6" s="58" t="s">
        <v>59</v>
      </c>
      <c r="D6" s="5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Z6" s="63"/>
      <c r="AF6" s="63" t="s">
        <v>0</v>
      </c>
    </row>
    <row r="7" spans="1:38" ht="12.75" customHeight="1">
      <c r="A7" s="91" t="s">
        <v>23</v>
      </c>
      <c r="B7" s="91" t="s">
        <v>24</v>
      </c>
      <c r="C7" s="91" t="s">
        <v>1</v>
      </c>
      <c r="D7" s="95" t="s">
        <v>25</v>
      </c>
      <c r="E7" s="90" t="s">
        <v>39</v>
      </c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4" t="s">
        <v>18</v>
      </c>
      <c r="Z7" s="94" t="s">
        <v>29</v>
      </c>
      <c r="AA7" s="96" t="s">
        <v>30</v>
      </c>
      <c r="AB7" s="97"/>
      <c r="AC7" s="98"/>
      <c r="AD7" s="96" t="s">
        <v>32</v>
      </c>
      <c r="AE7" s="97"/>
      <c r="AF7" s="98"/>
      <c r="AG7" s="90" t="s">
        <v>36</v>
      </c>
      <c r="AH7" s="90"/>
      <c r="AI7" s="90"/>
      <c r="AJ7" s="90"/>
      <c r="AK7" s="90"/>
      <c r="AL7" s="90"/>
    </row>
    <row r="8" spans="1:38" ht="12.75" customHeight="1">
      <c r="A8" s="92"/>
      <c r="B8" s="92"/>
      <c r="C8" s="92"/>
      <c r="D8" s="95"/>
      <c r="E8" s="90" t="s">
        <v>2</v>
      </c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 t="s">
        <v>3</v>
      </c>
      <c r="S8" s="90"/>
      <c r="T8" s="90"/>
      <c r="U8" s="90"/>
      <c r="V8" s="90"/>
      <c r="W8" s="90"/>
      <c r="X8" s="91" t="s">
        <v>4</v>
      </c>
      <c r="Y8" s="94"/>
      <c r="Z8" s="94"/>
      <c r="AA8" s="99"/>
      <c r="AB8" s="100"/>
      <c r="AC8" s="101"/>
      <c r="AD8" s="99"/>
      <c r="AE8" s="100"/>
      <c r="AF8" s="101"/>
      <c r="AG8" s="90"/>
      <c r="AH8" s="90"/>
      <c r="AI8" s="90"/>
      <c r="AJ8" s="90"/>
      <c r="AK8" s="90"/>
      <c r="AL8" s="90"/>
    </row>
    <row r="9" spans="1:38" ht="153" customHeight="1">
      <c r="A9" s="92"/>
      <c r="B9" s="92"/>
      <c r="C9" s="92"/>
      <c r="D9" s="95"/>
      <c r="E9" s="94" t="s">
        <v>35</v>
      </c>
      <c r="F9" s="94" t="s">
        <v>26</v>
      </c>
      <c r="G9" s="94"/>
      <c r="H9" s="94" t="s">
        <v>5</v>
      </c>
      <c r="I9" s="94"/>
      <c r="J9" s="94" t="s">
        <v>6</v>
      </c>
      <c r="K9" s="94"/>
      <c r="L9" s="94" t="s">
        <v>21</v>
      </c>
      <c r="M9" s="94"/>
      <c r="N9" s="94" t="s">
        <v>34</v>
      </c>
      <c r="O9" s="94" t="s">
        <v>22</v>
      </c>
      <c r="P9" s="110" t="s">
        <v>7</v>
      </c>
      <c r="Q9" s="94" t="s">
        <v>8</v>
      </c>
      <c r="R9" s="109" t="s">
        <v>27</v>
      </c>
      <c r="S9" s="94"/>
      <c r="T9" s="109" t="s">
        <v>33</v>
      </c>
      <c r="U9" s="95"/>
      <c r="V9" s="94" t="s">
        <v>28</v>
      </c>
      <c r="W9" s="94" t="s">
        <v>9</v>
      </c>
      <c r="X9" s="92"/>
      <c r="Y9" s="94"/>
      <c r="Z9" s="94"/>
      <c r="AA9" s="102"/>
      <c r="AB9" s="103"/>
      <c r="AC9" s="104"/>
      <c r="AD9" s="102"/>
      <c r="AE9" s="103"/>
      <c r="AF9" s="104"/>
      <c r="AG9" s="90" t="s">
        <v>37</v>
      </c>
      <c r="AH9" s="90"/>
      <c r="AI9" s="90"/>
      <c r="AJ9" s="90" t="s">
        <v>38</v>
      </c>
      <c r="AK9" s="90"/>
      <c r="AL9" s="90"/>
    </row>
    <row r="10" spans="1:38" ht="51.75" customHeight="1">
      <c r="A10" s="93"/>
      <c r="B10" s="93"/>
      <c r="C10" s="93"/>
      <c r="D10" s="95"/>
      <c r="E10" s="94"/>
      <c r="F10" s="60" t="s">
        <v>11</v>
      </c>
      <c r="G10" s="60" t="s">
        <v>10</v>
      </c>
      <c r="H10" s="60" t="s">
        <v>11</v>
      </c>
      <c r="I10" s="60" t="s">
        <v>10</v>
      </c>
      <c r="J10" s="60" t="s">
        <v>11</v>
      </c>
      <c r="K10" s="60" t="s">
        <v>10</v>
      </c>
      <c r="L10" s="60" t="s">
        <v>11</v>
      </c>
      <c r="M10" s="60" t="s">
        <v>10</v>
      </c>
      <c r="N10" s="94"/>
      <c r="O10" s="94"/>
      <c r="P10" s="110"/>
      <c r="Q10" s="94"/>
      <c r="R10" s="66" t="s">
        <v>11</v>
      </c>
      <c r="S10" s="60" t="s">
        <v>10</v>
      </c>
      <c r="T10" s="66" t="s">
        <v>11</v>
      </c>
      <c r="U10" s="59" t="s">
        <v>10</v>
      </c>
      <c r="V10" s="94"/>
      <c r="W10" s="94"/>
      <c r="X10" s="93"/>
      <c r="Y10" s="94"/>
      <c r="Z10" s="94"/>
      <c r="AA10" s="60" t="s">
        <v>31</v>
      </c>
      <c r="AB10" s="60" t="s">
        <v>19</v>
      </c>
      <c r="AC10" s="60" t="s">
        <v>18</v>
      </c>
      <c r="AD10" s="60" t="s">
        <v>31</v>
      </c>
      <c r="AE10" s="60" t="s">
        <v>19</v>
      </c>
      <c r="AF10" s="60" t="s">
        <v>18</v>
      </c>
      <c r="AG10" s="60" t="s">
        <v>31</v>
      </c>
      <c r="AH10" s="60" t="s">
        <v>19</v>
      </c>
      <c r="AI10" s="60" t="s">
        <v>18</v>
      </c>
      <c r="AJ10" s="60" t="s">
        <v>31</v>
      </c>
      <c r="AK10" s="60" t="s">
        <v>19</v>
      </c>
      <c r="AL10" s="60" t="s">
        <v>18</v>
      </c>
    </row>
    <row r="11" spans="1:38" s="7" customFormat="1" ht="1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6">
        <v>18</v>
      </c>
      <c r="S11" s="5">
        <v>19</v>
      </c>
      <c r="T11" s="5">
        <v>20</v>
      </c>
      <c r="U11" s="5">
        <v>21</v>
      </c>
      <c r="V11" s="5">
        <v>22</v>
      </c>
      <c r="W11" s="5">
        <v>23</v>
      </c>
      <c r="X11" s="5">
        <v>24</v>
      </c>
      <c r="Y11" s="5">
        <v>25</v>
      </c>
      <c r="Z11" s="5">
        <v>26</v>
      </c>
      <c r="AA11" s="5">
        <v>27</v>
      </c>
      <c r="AB11" s="5">
        <v>28</v>
      </c>
      <c r="AC11" s="5">
        <v>29</v>
      </c>
      <c r="AD11" s="5">
        <v>30</v>
      </c>
      <c r="AE11" s="5">
        <v>31</v>
      </c>
      <c r="AF11" s="5">
        <v>32</v>
      </c>
      <c r="AG11" s="5">
        <v>33</v>
      </c>
      <c r="AH11" s="5">
        <v>34</v>
      </c>
      <c r="AI11" s="5">
        <v>35</v>
      </c>
      <c r="AJ11" s="5">
        <v>36</v>
      </c>
      <c r="AK11" s="5">
        <v>37</v>
      </c>
      <c r="AL11" s="5">
        <v>38</v>
      </c>
    </row>
    <row r="12" spans="1:38" ht="168.75" customHeight="1">
      <c r="A12" s="73" t="s">
        <v>42</v>
      </c>
      <c r="B12" s="74"/>
      <c r="C12" s="74"/>
      <c r="D12" s="75"/>
      <c r="E12" s="35"/>
      <c r="F12" s="35"/>
      <c r="G12" s="35"/>
      <c r="H12" s="35"/>
      <c r="I12" s="40">
        <f>E12*H12/100</f>
        <v>0</v>
      </c>
      <c r="J12" s="35"/>
      <c r="K12" s="40">
        <f>J12*E12/100</f>
        <v>0</v>
      </c>
      <c r="L12" s="35"/>
      <c r="M12" s="40">
        <f>L12*E12/100</f>
        <v>0</v>
      </c>
      <c r="N12" s="40"/>
      <c r="O12" s="35"/>
      <c r="P12" s="35"/>
      <c r="Q12" s="35">
        <f>E12+G12+I12+K12+M12+N12+O12+P12</f>
        <v>0</v>
      </c>
      <c r="R12" s="35"/>
      <c r="S12" s="40"/>
      <c r="T12" s="35"/>
      <c r="U12" s="35"/>
      <c r="V12" s="35"/>
      <c r="W12" s="35">
        <f>S12+U12+V12</f>
        <v>0</v>
      </c>
      <c r="X12" s="40">
        <f>Q12+W12</f>
        <v>0</v>
      </c>
      <c r="Y12" s="40"/>
      <c r="Z12" s="40">
        <f>X12+Y12</f>
        <v>0</v>
      </c>
      <c r="AA12" s="40"/>
      <c r="AB12" s="40"/>
      <c r="AC12" s="40"/>
      <c r="AD12" s="40"/>
      <c r="AE12" s="40"/>
      <c r="AF12" s="40"/>
      <c r="AG12" s="69"/>
      <c r="AH12" s="69"/>
      <c r="AI12" s="69"/>
      <c r="AJ12" s="69"/>
      <c r="AK12" s="69"/>
      <c r="AL12" s="69"/>
    </row>
    <row r="13" spans="1:38" ht="30">
      <c r="A13" s="76"/>
      <c r="B13" s="77" t="s">
        <v>43</v>
      </c>
      <c r="C13" s="77">
        <v>1</v>
      </c>
      <c r="D13" s="78">
        <v>1</v>
      </c>
      <c r="E13" s="53">
        <v>92244</v>
      </c>
      <c r="F13" s="53"/>
      <c r="G13" s="53">
        <v>46122</v>
      </c>
      <c r="H13" s="53"/>
      <c r="I13" s="15"/>
      <c r="J13" s="53"/>
      <c r="K13" s="15"/>
      <c r="L13" s="53"/>
      <c r="M13" s="15"/>
      <c r="N13" s="15"/>
      <c r="O13" s="53">
        <v>15825</v>
      </c>
      <c r="P13" s="53">
        <v>1184</v>
      </c>
      <c r="Q13" s="53">
        <f>E13+G13+I13+K13+M13+N13+O13+P13</f>
        <v>155375</v>
      </c>
      <c r="R13" s="53"/>
      <c r="S13" s="15"/>
      <c r="T13" s="53">
        <v>20</v>
      </c>
      <c r="U13" s="53">
        <v>1569</v>
      </c>
      <c r="V13" s="53"/>
      <c r="W13" s="53">
        <f>S13+U13+V13</f>
        <v>1569</v>
      </c>
      <c r="X13" s="15">
        <f>Q13+W13</f>
        <v>156944</v>
      </c>
      <c r="Y13" s="15">
        <f>X13*22/100</f>
        <v>34527.68</v>
      </c>
      <c r="Z13" s="15"/>
      <c r="AA13" s="15"/>
      <c r="AB13" s="15"/>
      <c r="AC13" s="15"/>
      <c r="AD13" s="15"/>
      <c r="AE13" s="15"/>
      <c r="AF13" s="15"/>
      <c r="AG13" s="70"/>
      <c r="AH13" s="70"/>
      <c r="AI13" s="70"/>
      <c r="AJ13" s="70"/>
      <c r="AK13" s="70"/>
      <c r="AL13" s="70"/>
    </row>
    <row r="14" spans="1:38" ht="45">
      <c r="A14" s="76"/>
      <c r="B14" s="77" t="s">
        <v>44</v>
      </c>
      <c r="C14" s="77">
        <v>1</v>
      </c>
      <c r="D14" s="78">
        <v>2</v>
      </c>
      <c r="E14" s="53">
        <v>49110</v>
      </c>
      <c r="F14" s="53"/>
      <c r="G14" s="53">
        <v>7367</v>
      </c>
      <c r="H14" s="53"/>
      <c r="I14" s="15"/>
      <c r="J14" s="53"/>
      <c r="K14" s="15"/>
      <c r="L14" s="53"/>
      <c r="M14" s="15"/>
      <c r="N14" s="15"/>
      <c r="O14" s="53">
        <v>6325</v>
      </c>
      <c r="P14" s="53">
        <v>527</v>
      </c>
      <c r="Q14" s="53">
        <v>63328</v>
      </c>
      <c r="R14" s="53"/>
      <c r="S14" s="15"/>
      <c r="T14" s="53">
        <v>20</v>
      </c>
      <c r="U14" s="53">
        <v>1022</v>
      </c>
      <c r="V14" s="53"/>
      <c r="W14" s="53">
        <f aca="true" t="shared" si="0" ref="W14:W28">S14+U14+V14</f>
        <v>1022</v>
      </c>
      <c r="X14" s="15">
        <v>64350</v>
      </c>
      <c r="Y14" s="15">
        <f aca="true" t="shared" si="1" ref="Y14:Y27">X14*22/100</f>
        <v>14157</v>
      </c>
      <c r="Z14" s="15"/>
      <c r="AA14" s="15"/>
      <c r="AB14" s="15"/>
      <c r="AC14" s="15"/>
      <c r="AD14" s="15"/>
      <c r="AE14" s="15"/>
      <c r="AF14" s="15"/>
      <c r="AG14" s="72"/>
      <c r="AH14" s="72"/>
      <c r="AI14" s="72"/>
      <c r="AJ14" s="72"/>
      <c r="AK14" s="72"/>
      <c r="AL14" s="72"/>
    </row>
    <row r="15" spans="1:38" ht="120">
      <c r="A15" s="76"/>
      <c r="B15" s="77" t="s">
        <v>58</v>
      </c>
      <c r="C15" s="77">
        <v>1</v>
      </c>
      <c r="D15" s="78">
        <v>1</v>
      </c>
      <c r="E15" s="53">
        <v>79660</v>
      </c>
      <c r="F15" s="53"/>
      <c r="G15" s="53">
        <v>39830</v>
      </c>
      <c r="H15" s="53"/>
      <c r="I15" s="15"/>
      <c r="J15" s="53"/>
      <c r="K15" s="15"/>
      <c r="L15" s="53"/>
      <c r="M15" s="15"/>
      <c r="N15" s="15">
        <v>4441</v>
      </c>
      <c r="O15" s="53">
        <v>13875</v>
      </c>
      <c r="P15" s="53">
        <v>1261</v>
      </c>
      <c r="Q15" s="53">
        <f aca="true" t="shared" si="2" ref="Q15:Q27">E15+G15+I15+K15+M15+N15+O15+P15</f>
        <v>139067</v>
      </c>
      <c r="R15" s="53"/>
      <c r="S15" s="15"/>
      <c r="T15" s="53">
        <v>20</v>
      </c>
      <c r="U15" s="53">
        <v>1132</v>
      </c>
      <c r="V15" s="53"/>
      <c r="W15" s="53">
        <f t="shared" si="0"/>
        <v>1132</v>
      </c>
      <c r="X15" s="15">
        <f aca="true" t="shared" si="3" ref="X15:X28">Q15+W15</f>
        <v>140199</v>
      </c>
      <c r="Y15" s="15">
        <f t="shared" si="1"/>
        <v>30843.78</v>
      </c>
      <c r="Z15" s="15"/>
      <c r="AA15" s="15"/>
      <c r="AB15" s="15"/>
      <c r="AC15" s="15"/>
      <c r="AD15" s="15"/>
      <c r="AE15" s="15"/>
      <c r="AF15" s="15"/>
      <c r="AG15" s="72"/>
      <c r="AH15" s="72"/>
      <c r="AI15" s="72"/>
      <c r="AJ15" s="72"/>
      <c r="AK15" s="72"/>
      <c r="AL15" s="72"/>
    </row>
    <row r="16" spans="1:38" ht="30">
      <c r="A16" s="76" t="s">
        <v>46</v>
      </c>
      <c r="B16" s="77" t="s">
        <v>45</v>
      </c>
      <c r="C16" s="77">
        <v>1</v>
      </c>
      <c r="D16" s="78">
        <v>2</v>
      </c>
      <c r="E16" s="53">
        <v>46190</v>
      </c>
      <c r="F16" s="53"/>
      <c r="G16" s="53">
        <v>3596</v>
      </c>
      <c r="H16" s="53"/>
      <c r="I16" s="15"/>
      <c r="J16" s="53"/>
      <c r="K16" s="15"/>
      <c r="L16" s="53"/>
      <c r="M16" s="15"/>
      <c r="N16" s="15">
        <v>3107</v>
      </c>
      <c r="O16" s="53"/>
      <c r="P16" s="53">
        <v>450</v>
      </c>
      <c r="Q16" s="53">
        <f t="shared" si="2"/>
        <v>53343</v>
      </c>
      <c r="R16" s="53"/>
      <c r="S16" s="15"/>
      <c r="T16" s="53">
        <v>20</v>
      </c>
      <c r="U16" s="53">
        <v>438</v>
      </c>
      <c r="V16" s="53"/>
      <c r="W16" s="53">
        <f t="shared" si="0"/>
        <v>438</v>
      </c>
      <c r="X16" s="15">
        <f t="shared" si="3"/>
        <v>53781</v>
      </c>
      <c r="Y16" s="15">
        <f t="shared" si="1"/>
        <v>11831.82</v>
      </c>
      <c r="Z16" s="15"/>
      <c r="AA16" s="15"/>
      <c r="AB16" s="15"/>
      <c r="AC16" s="15"/>
      <c r="AD16" s="15"/>
      <c r="AE16" s="15"/>
      <c r="AF16" s="15"/>
      <c r="AG16" s="72"/>
      <c r="AH16" s="72"/>
      <c r="AI16" s="72"/>
      <c r="AJ16" s="72"/>
      <c r="AK16" s="72"/>
      <c r="AL16" s="72"/>
    </row>
    <row r="17" spans="1:38" ht="30">
      <c r="A17" s="76" t="s">
        <v>47</v>
      </c>
      <c r="B17" s="77" t="s">
        <v>45</v>
      </c>
      <c r="C17" s="77">
        <v>1</v>
      </c>
      <c r="D17" s="78">
        <v>2</v>
      </c>
      <c r="E17" s="53">
        <v>49110</v>
      </c>
      <c r="F17" s="53"/>
      <c r="G17" s="53">
        <v>17563</v>
      </c>
      <c r="H17" s="53"/>
      <c r="I17" s="15"/>
      <c r="J17" s="53"/>
      <c r="K17" s="15"/>
      <c r="L17" s="53"/>
      <c r="M17" s="15"/>
      <c r="N17" s="15"/>
      <c r="O17" s="53">
        <v>7480</v>
      </c>
      <c r="P17" s="53">
        <v>599</v>
      </c>
      <c r="Q17" s="53">
        <f t="shared" si="2"/>
        <v>74752</v>
      </c>
      <c r="R17" s="53"/>
      <c r="S17" s="15"/>
      <c r="T17" s="53">
        <v>20</v>
      </c>
      <c r="U17" s="53">
        <v>1022</v>
      </c>
      <c r="V17" s="53"/>
      <c r="W17" s="53">
        <f t="shared" si="0"/>
        <v>1022</v>
      </c>
      <c r="X17" s="15">
        <f t="shared" si="3"/>
        <v>75774</v>
      </c>
      <c r="Y17" s="15">
        <f t="shared" si="1"/>
        <v>16670.28</v>
      </c>
      <c r="Z17" s="15"/>
      <c r="AA17" s="15"/>
      <c r="AB17" s="15"/>
      <c r="AC17" s="15"/>
      <c r="AD17" s="15"/>
      <c r="AE17" s="15"/>
      <c r="AF17" s="15"/>
      <c r="AG17" s="72"/>
      <c r="AH17" s="72"/>
      <c r="AI17" s="72"/>
      <c r="AJ17" s="72"/>
      <c r="AK17" s="72"/>
      <c r="AL17" s="72"/>
    </row>
    <row r="18" spans="1:38" ht="30">
      <c r="A18" s="76" t="s">
        <v>49</v>
      </c>
      <c r="B18" s="77" t="s">
        <v>48</v>
      </c>
      <c r="C18" s="77">
        <v>1</v>
      </c>
      <c r="D18" s="78">
        <v>2</v>
      </c>
      <c r="E18" s="53">
        <v>49110</v>
      </c>
      <c r="F18" s="53"/>
      <c r="G18" s="53">
        <v>2298</v>
      </c>
      <c r="H18" s="53"/>
      <c r="I18" s="15"/>
      <c r="J18" s="53"/>
      <c r="K18" s="15"/>
      <c r="L18" s="53"/>
      <c r="M18" s="15"/>
      <c r="N18" s="15"/>
      <c r="O18" s="53">
        <v>5665</v>
      </c>
      <c r="P18" s="53">
        <v>480</v>
      </c>
      <c r="Q18" s="53">
        <f t="shared" si="2"/>
        <v>57553</v>
      </c>
      <c r="R18" s="53"/>
      <c r="S18" s="15"/>
      <c r="T18" s="53">
        <v>20</v>
      </c>
      <c r="U18" s="53">
        <v>1022</v>
      </c>
      <c r="V18" s="53"/>
      <c r="W18" s="53">
        <f t="shared" si="0"/>
        <v>1022</v>
      </c>
      <c r="X18" s="15">
        <f t="shared" si="3"/>
        <v>58575</v>
      </c>
      <c r="Y18" s="15">
        <f t="shared" si="1"/>
        <v>12886.5</v>
      </c>
      <c r="Z18" s="15"/>
      <c r="AA18" s="15"/>
      <c r="AB18" s="15"/>
      <c r="AC18" s="15"/>
      <c r="AD18" s="15"/>
      <c r="AE18" s="15"/>
      <c r="AF18" s="15"/>
      <c r="AG18" s="72"/>
      <c r="AH18" s="72"/>
      <c r="AI18" s="72"/>
      <c r="AJ18" s="72"/>
      <c r="AK18" s="72"/>
      <c r="AL18" s="72"/>
    </row>
    <row r="19" spans="1:38" ht="30">
      <c r="A19" s="76"/>
      <c r="B19" s="77" t="s">
        <v>48</v>
      </c>
      <c r="C19" s="77">
        <v>2</v>
      </c>
      <c r="D19" s="78">
        <v>2</v>
      </c>
      <c r="E19" s="53">
        <v>44000</v>
      </c>
      <c r="F19" s="53"/>
      <c r="G19" s="53">
        <v>0</v>
      </c>
      <c r="H19" s="53"/>
      <c r="I19" s="15"/>
      <c r="J19" s="53"/>
      <c r="K19" s="15"/>
      <c r="L19" s="53"/>
      <c r="M19" s="15"/>
      <c r="N19" s="15"/>
      <c r="O19" s="53"/>
      <c r="P19" s="53"/>
      <c r="Q19" s="53">
        <f t="shared" si="2"/>
        <v>44000</v>
      </c>
      <c r="R19" s="53"/>
      <c r="S19" s="15"/>
      <c r="T19" s="53"/>
      <c r="U19" s="53"/>
      <c r="V19" s="53"/>
      <c r="W19" s="53">
        <f t="shared" si="0"/>
        <v>0</v>
      </c>
      <c r="X19" s="15">
        <f t="shared" si="3"/>
        <v>44000</v>
      </c>
      <c r="Y19" s="15">
        <f t="shared" si="1"/>
        <v>9680</v>
      </c>
      <c r="Z19" s="15"/>
      <c r="AA19" s="15"/>
      <c r="AB19" s="15"/>
      <c r="AC19" s="15"/>
      <c r="AD19" s="15"/>
      <c r="AE19" s="15"/>
      <c r="AF19" s="15"/>
      <c r="AG19" s="72"/>
      <c r="AH19" s="72"/>
      <c r="AI19" s="72"/>
      <c r="AJ19" s="72"/>
      <c r="AK19" s="72"/>
      <c r="AL19" s="72"/>
    </row>
    <row r="20" spans="1:38" ht="30">
      <c r="A20" s="76"/>
      <c r="B20" s="77" t="s">
        <v>45</v>
      </c>
      <c r="C20" s="77">
        <v>2</v>
      </c>
      <c r="D20" s="78">
        <v>2</v>
      </c>
      <c r="E20" s="53">
        <v>44000</v>
      </c>
      <c r="F20" s="53"/>
      <c r="G20" s="53">
        <v>0</v>
      </c>
      <c r="H20" s="53"/>
      <c r="I20" s="15"/>
      <c r="J20" s="53"/>
      <c r="K20" s="15"/>
      <c r="L20" s="53"/>
      <c r="M20" s="15"/>
      <c r="N20" s="15"/>
      <c r="O20" s="53"/>
      <c r="P20" s="53"/>
      <c r="Q20" s="53">
        <f t="shared" si="2"/>
        <v>44000</v>
      </c>
      <c r="R20" s="53"/>
      <c r="S20" s="15"/>
      <c r="T20" s="53"/>
      <c r="U20" s="53"/>
      <c r="V20" s="53"/>
      <c r="W20" s="53">
        <f t="shared" si="0"/>
        <v>0</v>
      </c>
      <c r="X20" s="15">
        <f t="shared" si="3"/>
        <v>44000</v>
      </c>
      <c r="Y20" s="15">
        <f t="shared" si="1"/>
        <v>9680</v>
      </c>
      <c r="Z20" s="15"/>
      <c r="AA20" s="15"/>
      <c r="AB20" s="15"/>
      <c r="AC20" s="15"/>
      <c r="AD20" s="15"/>
      <c r="AE20" s="15"/>
      <c r="AF20" s="15"/>
      <c r="AG20" s="72"/>
      <c r="AH20" s="72"/>
      <c r="AI20" s="72"/>
      <c r="AJ20" s="72"/>
      <c r="AK20" s="72"/>
      <c r="AL20" s="72"/>
    </row>
    <row r="21" spans="1:38" ht="60.75" customHeight="1">
      <c r="A21" s="76" t="s">
        <v>50</v>
      </c>
      <c r="B21" s="77" t="s">
        <v>51</v>
      </c>
      <c r="C21" s="77">
        <v>1</v>
      </c>
      <c r="D21" s="78">
        <v>2</v>
      </c>
      <c r="E21" s="53">
        <v>62263</v>
      </c>
      <c r="F21" s="53"/>
      <c r="G21" s="53">
        <v>31131</v>
      </c>
      <c r="H21" s="53"/>
      <c r="I21" s="15"/>
      <c r="J21" s="53"/>
      <c r="K21" s="15"/>
      <c r="L21" s="53"/>
      <c r="M21" s="15"/>
      <c r="N21" s="15">
        <v>704</v>
      </c>
      <c r="O21" s="53">
        <v>10575</v>
      </c>
      <c r="P21" s="53">
        <v>939</v>
      </c>
      <c r="Q21" s="53">
        <f t="shared" si="2"/>
        <v>105612</v>
      </c>
      <c r="R21" s="53"/>
      <c r="S21" s="15"/>
      <c r="T21" s="53">
        <v>20</v>
      </c>
      <c r="U21" s="53">
        <v>1173</v>
      </c>
      <c r="V21" s="53"/>
      <c r="W21" s="53">
        <f t="shared" si="0"/>
        <v>1173</v>
      </c>
      <c r="X21" s="15">
        <f t="shared" si="3"/>
        <v>106785</v>
      </c>
      <c r="Y21" s="15">
        <f t="shared" si="1"/>
        <v>23492.7</v>
      </c>
      <c r="Z21" s="15"/>
      <c r="AA21" s="15"/>
      <c r="AB21" s="15"/>
      <c r="AC21" s="15"/>
      <c r="AD21" s="15"/>
      <c r="AE21" s="15"/>
      <c r="AF21" s="15"/>
      <c r="AG21" s="72"/>
      <c r="AH21" s="72"/>
      <c r="AI21" s="72"/>
      <c r="AJ21" s="72"/>
      <c r="AK21" s="72"/>
      <c r="AL21" s="72"/>
    </row>
    <row r="22" spans="1:38" ht="45">
      <c r="A22" s="76" t="s">
        <v>53</v>
      </c>
      <c r="B22" s="77" t="s">
        <v>52</v>
      </c>
      <c r="C22" s="77">
        <v>1</v>
      </c>
      <c r="D22" s="78">
        <v>2</v>
      </c>
      <c r="E22" s="53">
        <v>59210</v>
      </c>
      <c r="F22" s="53"/>
      <c r="G22" s="53">
        <v>20745</v>
      </c>
      <c r="H22" s="53"/>
      <c r="I22" s="15"/>
      <c r="J22" s="53"/>
      <c r="K22" s="15"/>
      <c r="L22" s="53"/>
      <c r="M22" s="15"/>
      <c r="N22" s="15">
        <v>641</v>
      </c>
      <c r="O22" s="53">
        <v>9112</v>
      </c>
      <c r="P22" s="53">
        <v>744</v>
      </c>
      <c r="Q22" s="53">
        <v>90451</v>
      </c>
      <c r="R22" s="53"/>
      <c r="S22" s="15"/>
      <c r="T22" s="53">
        <v>20</v>
      </c>
      <c r="U22" s="53">
        <v>1122</v>
      </c>
      <c r="V22" s="53"/>
      <c r="W22" s="53">
        <f t="shared" si="0"/>
        <v>1122</v>
      </c>
      <c r="X22" s="15">
        <v>91573</v>
      </c>
      <c r="Y22" s="15">
        <f t="shared" si="1"/>
        <v>20146.06</v>
      </c>
      <c r="Z22" s="15"/>
      <c r="AA22" s="15"/>
      <c r="AB22" s="15"/>
      <c r="AC22" s="15"/>
      <c r="AD22" s="15"/>
      <c r="AE22" s="15"/>
      <c r="AF22" s="15"/>
      <c r="AG22" s="72"/>
      <c r="AH22" s="72"/>
      <c r="AI22" s="72"/>
      <c r="AJ22" s="72"/>
      <c r="AK22" s="72"/>
      <c r="AL22" s="72"/>
    </row>
    <row r="23" spans="1:38" ht="30">
      <c r="A23" s="76" t="s">
        <v>54</v>
      </c>
      <c r="B23" s="77" t="s">
        <v>45</v>
      </c>
      <c r="C23" s="77">
        <v>1</v>
      </c>
      <c r="D23" s="78">
        <v>2</v>
      </c>
      <c r="E23" s="53">
        <v>47893</v>
      </c>
      <c r="F23" s="53"/>
      <c r="G23" s="53">
        <v>11989</v>
      </c>
      <c r="H23" s="53"/>
      <c r="I23" s="15"/>
      <c r="J23" s="53"/>
      <c r="K23" s="15"/>
      <c r="L23" s="53"/>
      <c r="M23" s="15"/>
      <c r="N23" s="15">
        <v>2216</v>
      </c>
      <c r="O23" s="53">
        <v>7358</v>
      </c>
      <c r="P23" s="53">
        <v>599</v>
      </c>
      <c r="Q23" s="53">
        <v>70056</v>
      </c>
      <c r="R23" s="53"/>
      <c r="S23" s="15"/>
      <c r="T23" s="53">
        <v>20</v>
      </c>
      <c r="U23" s="53">
        <v>779</v>
      </c>
      <c r="V23" s="53"/>
      <c r="W23" s="53">
        <f t="shared" si="0"/>
        <v>779</v>
      </c>
      <c r="X23" s="15">
        <f t="shared" si="3"/>
        <v>70835</v>
      </c>
      <c r="Y23" s="15">
        <f t="shared" si="1"/>
        <v>15583.7</v>
      </c>
      <c r="Z23" s="15"/>
      <c r="AA23" s="15"/>
      <c r="AB23" s="15"/>
      <c r="AC23" s="15"/>
      <c r="AD23" s="15"/>
      <c r="AE23" s="15"/>
      <c r="AF23" s="15"/>
      <c r="AG23" s="72"/>
      <c r="AH23" s="72"/>
      <c r="AI23" s="72"/>
      <c r="AJ23" s="72"/>
      <c r="AK23" s="72"/>
      <c r="AL23" s="72"/>
    </row>
    <row r="24" spans="1:38" ht="60">
      <c r="A24" s="76" t="s">
        <v>55</v>
      </c>
      <c r="B24" s="77" t="s">
        <v>56</v>
      </c>
      <c r="C24" s="77">
        <v>1</v>
      </c>
      <c r="D24" s="78">
        <v>2</v>
      </c>
      <c r="E24" s="53">
        <v>45217</v>
      </c>
      <c r="F24" s="53"/>
      <c r="G24" s="53">
        <v>6948</v>
      </c>
      <c r="H24" s="53"/>
      <c r="I24" s="15"/>
      <c r="J24" s="53"/>
      <c r="K24" s="15"/>
      <c r="L24" s="53"/>
      <c r="M24" s="15"/>
      <c r="N24" s="15">
        <v>2882</v>
      </c>
      <c r="O24" s="53">
        <v>6325</v>
      </c>
      <c r="P24" s="53">
        <v>347</v>
      </c>
      <c r="Q24" s="53">
        <f t="shared" si="2"/>
        <v>61719</v>
      </c>
      <c r="R24" s="53"/>
      <c r="S24" s="15"/>
      <c r="T24" s="53">
        <v>20</v>
      </c>
      <c r="U24" s="53">
        <v>243</v>
      </c>
      <c r="V24" s="53"/>
      <c r="W24" s="53">
        <f t="shared" si="0"/>
        <v>243</v>
      </c>
      <c r="X24" s="15">
        <f t="shared" si="3"/>
        <v>61962</v>
      </c>
      <c r="Y24" s="15">
        <f t="shared" si="1"/>
        <v>13631.64</v>
      </c>
      <c r="Z24" s="15"/>
      <c r="AA24" s="15"/>
      <c r="AB24" s="15"/>
      <c r="AC24" s="15"/>
      <c r="AD24" s="15"/>
      <c r="AE24" s="15"/>
      <c r="AF24" s="15"/>
      <c r="AG24" s="72"/>
      <c r="AH24" s="72"/>
      <c r="AI24" s="72"/>
      <c r="AJ24" s="72"/>
      <c r="AK24" s="72"/>
      <c r="AL24" s="72"/>
    </row>
    <row r="25" spans="1:38" ht="30">
      <c r="A25" s="76" t="s">
        <v>57</v>
      </c>
      <c r="B25" s="77" t="s">
        <v>45</v>
      </c>
      <c r="C25" s="77">
        <v>2</v>
      </c>
      <c r="D25" s="78">
        <v>2</v>
      </c>
      <c r="E25" s="53">
        <v>44000</v>
      </c>
      <c r="F25" s="53"/>
      <c r="G25" s="53">
        <v>10725</v>
      </c>
      <c r="H25" s="53"/>
      <c r="I25" s="15"/>
      <c r="J25" s="53"/>
      <c r="K25" s="15"/>
      <c r="L25" s="53"/>
      <c r="M25" s="15"/>
      <c r="N25" s="15"/>
      <c r="O25" s="53"/>
      <c r="P25" s="53"/>
      <c r="Q25" s="53">
        <f t="shared" si="2"/>
        <v>54725</v>
      </c>
      <c r="R25" s="53"/>
      <c r="S25" s="15"/>
      <c r="T25" s="53"/>
      <c r="U25" s="53"/>
      <c r="V25" s="53"/>
      <c r="W25" s="53">
        <f t="shared" si="0"/>
        <v>0</v>
      </c>
      <c r="X25" s="15">
        <f t="shared" si="3"/>
        <v>54725</v>
      </c>
      <c r="Y25" s="15">
        <f t="shared" si="1"/>
        <v>12039.5</v>
      </c>
      <c r="Z25" s="15"/>
      <c r="AA25" s="15"/>
      <c r="AB25" s="15"/>
      <c r="AC25" s="15"/>
      <c r="AD25" s="15"/>
      <c r="AE25" s="15"/>
      <c r="AF25" s="15"/>
      <c r="AG25" s="72"/>
      <c r="AH25" s="72"/>
      <c r="AI25" s="72"/>
      <c r="AJ25" s="72"/>
      <c r="AK25" s="72"/>
      <c r="AL25" s="72"/>
    </row>
    <row r="26" spans="1:38" ht="30">
      <c r="A26" s="76" t="s">
        <v>60</v>
      </c>
      <c r="B26" s="77" t="s">
        <v>45</v>
      </c>
      <c r="C26" s="77">
        <v>2</v>
      </c>
      <c r="D26" s="78">
        <v>2</v>
      </c>
      <c r="E26" s="53">
        <v>48867</v>
      </c>
      <c r="F26" s="53"/>
      <c r="G26" s="53">
        <v>2177</v>
      </c>
      <c r="H26" s="53"/>
      <c r="I26" s="15"/>
      <c r="J26" s="53"/>
      <c r="K26" s="15"/>
      <c r="L26" s="53"/>
      <c r="M26" s="15"/>
      <c r="N26" s="15">
        <v>203</v>
      </c>
      <c r="O26" s="53"/>
      <c r="P26" s="53">
        <v>449</v>
      </c>
      <c r="Q26" s="53">
        <f t="shared" si="2"/>
        <v>51696</v>
      </c>
      <c r="R26" s="53"/>
      <c r="S26" s="15"/>
      <c r="T26" s="53"/>
      <c r="U26" s="53"/>
      <c r="V26" s="53"/>
      <c r="W26" s="53">
        <f t="shared" si="0"/>
        <v>0</v>
      </c>
      <c r="X26" s="15">
        <f t="shared" si="3"/>
        <v>51696</v>
      </c>
      <c r="Y26" s="15">
        <f t="shared" si="1"/>
        <v>11373.12</v>
      </c>
      <c r="Z26" s="15"/>
      <c r="AA26" s="15"/>
      <c r="AB26" s="15"/>
      <c r="AC26" s="15"/>
      <c r="AD26" s="15"/>
      <c r="AE26" s="15"/>
      <c r="AF26" s="15"/>
      <c r="AG26" s="72"/>
      <c r="AH26" s="72"/>
      <c r="AI26" s="72"/>
      <c r="AJ26" s="72"/>
      <c r="AK26" s="72"/>
      <c r="AL26" s="72"/>
    </row>
    <row r="27" spans="1:38" ht="30">
      <c r="A27" s="76"/>
      <c r="B27" s="77" t="s">
        <v>45</v>
      </c>
      <c r="C27" s="77">
        <v>2</v>
      </c>
      <c r="D27" s="78">
        <v>2</v>
      </c>
      <c r="E27" s="53">
        <v>44000</v>
      </c>
      <c r="F27" s="53"/>
      <c r="G27" s="53"/>
      <c r="H27" s="53"/>
      <c r="I27" s="15"/>
      <c r="J27" s="53"/>
      <c r="K27" s="15"/>
      <c r="L27" s="53"/>
      <c r="M27" s="15"/>
      <c r="N27" s="15"/>
      <c r="O27" s="53"/>
      <c r="P27" s="53"/>
      <c r="Q27" s="53">
        <f t="shared" si="2"/>
        <v>44000</v>
      </c>
      <c r="R27" s="53"/>
      <c r="S27" s="15"/>
      <c r="T27" s="53"/>
      <c r="U27" s="53"/>
      <c r="V27" s="53"/>
      <c r="W27" s="53">
        <f t="shared" si="0"/>
        <v>0</v>
      </c>
      <c r="X27" s="15">
        <f t="shared" si="3"/>
        <v>44000</v>
      </c>
      <c r="Y27" s="15">
        <f t="shared" si="1"/>
        <v>9680</v>
      </c>
      <c r="Z27" s="15"/>
      <c r="AA27" s="15"/>
      <c r="AB27" s="15"/>
      <c r="AC27" s="15"/>
      <c r="AD27" s="15"/>
      <c r="AE27" s="15"/>
      <c r="AF27" s="15"/>
      <c r="AG27" s="72"/>
      <c r="AH27" s="72"/>
      <c r="AI27" s="72"/>
      <c r="AJ27" s="72"/>
      <c r="AK27" s="72"/>
      <c r="AL27" s="72"/>
    </row>
    <row r="28" spans="1:38" ht="15">
      <c r="A28" s="79"/>
      <c r="B28" s="80"/>
      <c r="C28" s="80"/>
      <c r="D28" s="81"/>
      <c r="E28" s="25"/>
      <c r="F28" s="25"/>
      <c r="G28" s="25"/>
      <c r="H28" s="25"/>
      <c r="I28" s="15">
        <f>E28*H28/100</f>
        <v>0</v>
      </c>
      <c r="J28" s="25"/>
      <c r="K28" s="15">
        <f>J28*E28/100</f>
        <v>0</v>
      </c>
      <c r="L28" s="25"/>
      <c r="M28" s="15">
        <f>L28*E28/100</f>
        <v>0</v>
      </c>
      <c r="N28" s="15"/>
      <c r="O28" s="25"/>
      <c r="P28" s="25"/>
      <c r="Q28" s="53">
        <f>E28+G28+I28+K28+M28+N28+O28+P28</f>
        <v>0</v>
      </c>
      <c r="R28" s="25"/>
      <c r="S28" s="15"/>
      <c r="T28" s="25"/>
      <c r="U28" s="25"/>
      <c r="V28" s="25"/>
      <c r="W28" s="53">
        <f t="shared" si="0"/>
        <v>0</v>
      </c>
      <c r="X28" s="15">
        <f t="shared" si="3"/>
        <v>0</v>
      </c>
      <c r="Y28" s="15"/>
      <c r="Z28" s="15">
        <f>X28+Y28</f>
        <v>0</v>
      </c>
      <c r="AA28" s="15"/>
      <c r="AB28" s="15"/>
      <c r="AC28" s="15"/>
      <c r="AD28" s="15"/>
      <c r="AE28" s="15"/>
      <c r="AF28" s="15"/>
      <c r="AG28" s="71"/>
      <c r="AH28" s="71"/>
      <c r="AI28" s="71"/>
      <c r="AJ28" s="71"/>
      <c r="AK28" s="71"/>
      <c r="AL28" s="72"/>
    </row>
    <row r="29" spans="1:38" s="31" customFormat="1" ht="12.75">
      <c r="A29" s="82" t="s">
        <v>12</v>
      </c>
      <c r="B29" s="83"/>
      <c r="C29" s="84"/>
      <c r="D29" s="84"/>
      <c r="E29" s="29">
        <f>SUM(E13:E28)</f>
        <v>804874</v>
      </c>
      <c r="F29" s="30"/>
      <c r="G29" s="29">
        <v>200492</v>
      </c>
      <c r="H29" s="30"/>
      <c r="I29" s="29">
        <f>SUM(I12:I28)</f>
        <v>0</v>
      </c>
      <c r="J29" s="30"/>
      <c r="K29" s="29">
        <f>SUM(K12:K28)</f>
        <v>0</v>
      </c>
      <c r="L29" s="30"/>
      <c r="M29" s="29">
        <f>SUM(M12:M28)</f>
        <v>0</v>
      </c>
      <c r="N29" s="29">
        <v>14193</v>
      </c>
      <c r="O29" s="29">
        <f>SUM(O13:O28)</f>
        <v>82540</v>
      </c>
      <c r="P29" s="29">
        <v>7578</v>
      </c>
      <c r="Q29" s="29">
        <v>1109677</v>
      </c>
      <c r="R29" s="29"/>
      <c r="S29" s="29"/>
      <c r="T29" s="29"/>
      <c r="U29" s="29">
        <v>9521</v>
      </c>
      <c r="V29" s="29">
        <f>SUM(V13:V28)</f>
        <v>0</v>
      </c>
      <c r="W29" s="29">
        <v>9521</v>
      </c>
      <c r="X29" s="29">
        <v>1119198</v>
      </c>
      <c r="Y29" s="29">
        <v>246224</v>
      </c>
      <c r="Z29" s="29"/>
      <c r="AA29" s="29">
        <f>AB29+AC29</f>
        <v>402027</v>
      </c>
      <c r="AB29" s="29">
        <v>329530</v>
      </c>
      <c r="AC29" s="29">
        <v>72497</v>
      </c>
      <c r="AD29" s="29">
        <f>AE29+AF29</f>
        <v>963395</v>
      </c>
      <c r="AE29" s="29">
        <v>789668</v>
      </c>
      <c r="AF29" s="29">
        <v>173727</v>
      </c>
      <c r="AG29" s="68"/>
      <c r="AH29" s="68"/>
      <c r="AI29" s="68"/>
      <c r="AJ29" s="68"/>
      <c r="AK29" s="68"/>
      <c r="AL29" s="71"/>
    </row>
    <row r="30" spans="1:38" s="49" customFormat="1" ht="20.25" customHeight="1" hidden="1">
      <c r="A30" s="52" t="s">
        <v>20</v>
      </c>
      <c r="B30" s="45"/>
      <c r="C30" s="45"/>
      <c r="D30" s="46"/>
      <c r="E30" s="47"/>
      <c r="F30" s="47"/>
      <c r="G30" s="48"/>
      <c r="H30" s="47"/>
      <c r="I30" s="48"/>
      <c r="J30" s="47"/>
      <c r="K30" s="48"/>
      <c r="L30" s="47"/>
      <c r="M30" s="48"/>
      <c r="N30" s="48"/>
      <c r="O30" s="47"/>
      <c r="P30" s="47"/>
      <c r="Q30" s="57"/>
      <c r="R30" s="47"/>
      <c r="S30" s="48"/>
      <c r="T30" s="47"/>
      <c r="U30" s="47"/>
      <c r="V30" s="47"/>
      <c r="W30" s="48"/>
      <c r="X30" s="48"/>
      <c r="Y30" s="48"/>
      <c r="Z30" s="51"/>
      <c r="AL30" s="68"/>
    </row>
    <row r="31" spans="1:38" ht="12.75" hidden="1">
      <c r="A31" s="33" t="s">
        <v>13</v>
      </c>
      <c r="B31" s="33"/>
      <c r="C31" s="33"/>
      <c r="D31" s="34">
        <v>1</v>
      </c>
      <c r="E31" s="35"/>
      <c r="F31" s="36"/>
      <c r="G31" s="38">
        <f>SUMIF($D$12:$D$28,1,G$12:G$28)</f>
        <v>85952</v>
      </c>
      <c r="H31" s="36"/>
      <c r="I31" s="38">
        <f>SUMIF($D$12:$D$28,1,I$12:I$28)</f>
        <v>0</v>
      </c>
      <c r="J31" s="36"/>
      <c r="K31" s="38">
        <f>SUMIF($D$12:$D$28,1,K$12:K$28)</f>
        <v>0</v>
      </c>
      <c r="L31" s="36"/>
      <c r="M31" s="38">
        <f>SUMIF($D$12:$D$28,1,M$12:M$28)</f>
        <v>0</v>
      </c>
      <c r="N31" s="38"/>
      <c r="O31" s="35"/>
      <c r="P31" s="39"/>
      <c r="Q31" s="40"/>
      <c r="R31" s="55"/>
      <c r="S31" s="38"/>
      <c r="T31" s="36"/>
      <c r="U31" s="37"/>
      <c r="V31" s="35"/>
      <c r="W31" s="40"/>
      <c r="X31" s="41"/>
      <c r="Y31" s="40"/>
      <c r="Z31" s="40">
        <f>SUMIF($D$12:$D$28,1,Z$12:Z$28)</f>
        <v>0</v>
      </c>
      <c r="AL31" s="49"/>
    </row>
    <row r="32" spans="1:26" ht="12.75" hidden="1">
      <c r="A32" s="17" t="s">
        <v>14</v>
      </c>
      <c r="B32" s="17"/>
      <c r="C32" s="17"/>
      <c r="D32" s="18">
        <v>2</v>
      </c>
      <c r="E32" s="19"/>
      <c r="F32" s="20"/>
      <c r="G32" s="13">
        <f>SUMIF($D$12:$D$28,2,G$12:G$28)</f>
        <v>114539</v>
      </c>
      <c r="H32" s="20"/>
      <c r="I32" s="13">
        <f>SUMIF($D$12:$D$28,2,I$12:I$28)</f>
        <v>0</v>
      </c>
      <c r="J32" s="20"/>
      <c r="K32" s="13">
        <f>SUMIF($D$12:$D$28,2,K$12:K$28)</f>
        <v>0</v>
      </c>
      <c r="L32" s="20"/>
      <c r="M32" s="13">
        <f>SUMIF($D$12:$D$28,2,M$12:M$28)</f>
        <v>0</v>
      </c>
      <c r="N32" s="13"/>
      <c r="O32" s="19"/>
      <c r="P32" s="22"/>
      <c r="Q32" s="15"/>
      <c r="R32" s="56"/>
      <c r="S32" s="13"/>
      <c r="T32" s="20"/>
      <c r="U32" s="21"/>
      <c r="V32" s="19"/>
      <c r="W32" s="15"/>
      <c r="X32" s="16"/>
      <c r="Y32" s="15"/>
      <c r="Z32" s="15">
        <f>SUMIF($D$12:$D$28,2,Z$12:Z$28)</f>
        <v>0</v>
      </c>
    </row>
    <row r="33" spans="1:26" ht="12.75" hidden="1">
      <c r="A33" s="17" t="s">
        <v>15</v>
      </c>
      <c r="B33" s="17"/>
      <c r="C33" s="17"/>
      <c r="D33" s="18">
        <v>3</v>
      </c>
      <c r="E33" s="19"/>
      <c r="F33" s="20"/>
      <c r="G33" s="13">
        <f>SUMIF($D$12:$D$28,3,G$12:G$28)</f>
        <v>0</v>
      </c>
      <c r="H33" s="20"/>
      <c r="I33" s="13"/>
      <c r="J33" s="20"/>
      <c r="K33" s="13">
        <f>SUMIF($D$12:$D$28,3,K$12:K$28)</f>
        <v>0</v>
      </c>
      <c r="L33" s="20"/>
      <c r="M33" s="13">
        <f>SUMIF($D$12:$D$28,3,M$12:M$28)</f>
        <v>0</v>
      </c>
      <c r="N33" s="13"/>
      <c r="O33" s="19"/>
      <c r="P33" s="22"/>
      <c r="Q33" s="15"/>
      <c r="R33" s="56"/>
      <c r="S33" s="13"/>
      <c r="T33" s="20"/>
      <c r="U33" s="21"/>
      <c r="V33" s="19"/>
      <c r="W33" s="15"/>
      <c r="X33" s="16"/>
      <c r="Y33" s="15"/>
      <c r="Z33" s="15">
        <f>SUMIF($D$12:$D$28,3,Z$12:Z$28)</f>
        <v>0</v>
      </c>
    </row>
    <row r="34" spans="1:26" ht="22.5" hidden="1">
      <c r="A34" s="23" t="s">
        <v>16</v>
      </c>
      <c r="B34" s="23"/>
      <c r="C34" s="23"/>
      <c r="D34" s="24">
        <v>4</v>
      </c>
      <c r="E34" s="25"/>
      <c r="F34" s="26"/>
      <c r="G34" s="42">
        <f>SUMIF($D$12:$D$28,4,G$12:G$28)</f>
        <v>0</v>
      </c>
      <c r="H34" s="26"/>
      <c r="I34" s="42">
        <f>SUMIF($D$12:$D$28,4,I$12:I$28)</f>
        <v>0</v>
      </c>
      <c r="J34" s="26"/>
      <c r="K34" s="42">
        <f>SUMIF($D$12:$D$28,4,K$12:K$28)</f>
        <v>0</v>
      </c>
      <c r="L34" s="26"/>
      <c r="M34" s="42">
        <f>SUMIF($D$12:$D$28,4,M$12:M$28)</f>
        <v>0</v>
      </c>
      <c r="N34" s="42"/>
      <c r="O34" s="25"/>
      <c r="P34" s="28"/>
      <c r="Q34" s="43"/>
      <c r="R34" s="54"/>
      <c r="S34" s="42"/>
      <c r="T34" s="26"/>
      <c r="U34" s="27"/>
      <c r="V34" s="25"/>
      <c r="W34" s="43"/>
      <c r="X34" s="44"/>
      <c r="Y34" s="43"/>
      <c r="Z34" s="43">
        <f>SUMIF($D$12:$D$28,4,Z$12:Z$28)</f>
        <v>0</v>
      </c>
    </row>
    <row r="35" spans="1:26" ht="12.75" hidden="1">
      <c r="A35" s="107" t="s">
        <v>17</v>
      </c>
      <c r="B35" s="8"/>
      <c r="C35" s="8"/>
      <c r="D35" s="9"/>
      <c r="E35" s="10"/>
      <c r="F35" s="12"/>
      <c r="G35" s="13">
        <f>SUM(G31:G34)</f>
        <v>200491</v>
      </c>
      <c r="H35" s="12"/>
      <c r="I35" s="13">
        <f>SUM(I31:I34)</f>
        <v>0</v>
      </c>
      <c r="J35" s="12"/>
      <c r="K35" s="13">
        <f>SUM(K31:K34)</f>
        <v>0</v>
      </c>
      <c r="L35" s="12"/>
      <c r="M35" s="13">
        <f>SUM(M31:M34)</f>
        <v>0</v>
      </c>
      <c r="N35" s="13"/>
      <c r="O35" s="10"/>
      <c r="P35" s="14"/>
      <c r="Q35" s="15"/>
      <c r="R35" s="11"/>
      <c r="S35" s="13"/>
      <c r="T35" s="12"/>
      <c r="U35" s="32"/>
      <c r="V35" s="10"/>
      <c r="W35" s="15"/>
      <c r="X35" s="16"/>
      <c r="Y35" s="15"/>
      <c r="Z35" s="15">
        <f>SUM(Z31:Z34)</f>
        <v>0</v>
      </c>
    </row>
    <row r="36" spans="1:26" ht="12.75" hidden="1">
      <c r="A36" s="108"/>
      <c r="B36" s="23"/>
      <c r="C36" s="23"/>
      <c r="D36" s="24"/>
      <c r="E36" s="25"/>
      <c r="F36" s="26"/>
      <c r="G36" s="42">
        <f>G35-G29</f>
        <v>-1</v>
      </c>
      <c r="H36" s="26"/>
      <c r="I36" s="42">
        <f>I35-I29</f>
        <v>0</v>
      </c>
      <c r="J36" s="26"/>
      <c r="K36" s="42">
        <f>K35-K29</f>
        <v>0</v>
      </c>
      <c r="L36" s="26"/>
      <c r="M36" s="42">
        <f>M35-M29</f>
        <v>0</v>
      </c>
      <c r="N36" s="42"/>
      <c r="O36" s="25"/>
      <c r="P36" s="28"/>
      <c r="Q36" s="43"/>
      <c r="R36" s="54"/>
      <c r="S36" s="42"/>
      <c r="T36" s="26"/>
      <c r="U36" s="27"/>
      <c r="V36" s="25"/>
      <c r="W36" s="43"/>
      <c r="X36" s="44"/>
      <c r="Y36" s="43"/>
      <c r="Z36" s="43">
        <f>Z35-Z29</f>
        <v>0</v>
      </c>
    </row>
    <row r="37" spans="1:26" ht="12.75">
      <c r="A37" s="50"/>
      <c r="B37" s="45"/>
      <c r="C37" s="45"/>
      <c r="D37" s="46"/>
      <c r="E37" s="47"/>
      <c r="F37" s="47"/>
      <c r="G37" s="48"/>
      <c r="H37" s="47"/>
      <c r="I37" s="48"/>
      <c r="J37" s="47"/>
      <c r="K37" s="48"/>
      <c r="L37" s="47"/>
      <c r="M37" s="48"/>
      <c r="N37" s="48"/>
      <c r="O37" s="47"/>
      <c r="P37" s="47"/>
      <c r="Q37" s="48"/>
      <c r="R37" s="47"/>
      <c r="S37" s="48"/>
      <c r="T37" s="47"/>
      <c r="U37" s="47"/>
      <c r="V37" s="47"/>
      <c r="W37" s="48"/>
      <c r="X37" s="48"/>
      <c r="Y37" s="48"/>
      <c r="Z37" s="48"/>
    </row>
    <row r="38" spans="1:26" ht="12.75">
      <c r="A38" s="50"/>
      <c r="B38" s="45"/>
      <c r="C38" s="45"/>
      <c r="D38" s="46"/>
      <c r="E38" s="47"/>
      <c r="F38" s="47"/>
      <c r="G38" s="48"/>
      <c r="H38" s="47"/>
      <c r="I38" s="48"/>
      <c r="J38" s="47"/>
      <c r="K38" s="48"/>
      <c r="L38" s="47"/>
      <c r="M38" s="48"/>
      <c r="N38" s="48"/>
      <c r="O38" s="47"/>
      <c r="P38" s="47"/>
      <c r="Q38" s="48"/>
      <c r="R38" s="47"/>
      <c r="S38" s="48"/>
      <c r="T38" s="47"/>
      <c r="U38" s="47"/>
      <c r="V38" s="47"/>
      <c r="W38" s="48"/>
      <c r="X38" s="48"/>
      <c r="Y38" s="48"/>
      <c r="Z38" s="48"/>
    </row>
    <row r="39" spans="1:26" ht="12.75">
      <c r="A39" s="50"/>
      <c r="B39" s="45"/>
      <c r="C39" s="45"/>
      <c r="D39" s="46"/>
      <c r="E39" s="47"/>
      <c r="F39" s="47"/>
      <c r="G39" s="48"/>
      <c r="H39" s="47"/>
      <c r="I39" s="48"/>
      <c r="J39" s="47"/>
      <c r="K39" s="48"/>
      <c r="L39" s="47"/>
      <c r="M39" s="48"/>
      <c r="N39" s="48"/>
      <c r="O39" s="47"/>
      <c r="P39" s="47"/>
      <c r="Q39" s="48"/>
      <c r="R39" s="47"/>
      <c r="S39" s="48"/>
      <c r="T39" s="47"/>
      <c r="U39" s="47"/>
      <c r="V39" s="47"/>
      <c r="W39" s="48"/>
      <c r="X39" s="48"/>
      <c r="Y39" s="48"/>
      <c r="Z39" s="48"/>
    </row>
    <row r="40" spans="1:14" ht="15">
      <c r="A40" s="85" t="s">
        <v>64</v>
      </c>
      <c r="B40" s="86"/>
      <c r="C40" s="87"/>
      <c r="D40" s="87"/>
      <c r="E40" s="88"/>
      <c r="F40" s="88"/>
      <c r="G40" s="88"/>
      <c r="H40" s="89"/>
      <c r="I40" s="89"/>
      <c r="J40" s="89"/>
      <c r="K40" s="89"/>
      <c r="L40" s="89"/>
      <c r="M40" s="89"/>
      <c r="N40" s="89"/>
    </row>
    <row r="41" spans="1:11" ht="15">
      <c r="A41" s="85" t="s">
        <v>65</v>
      </c>
      <c r="B41" s="86"/>
      <c r="C41" s="87"/>
      <c r="D41" s="87"/>
      <c r="E41" s="88"/>
      <c r="F41" s="88"/>
      <c r="G41" s="88"/>
      <c r="H41" s="88" t="s">
        <v>66</v>
      </c>
      <c r="I41" s="88"/>
      <c r="J41" s="88"/>
      <c r="K41" s="88"/>
    </row>
    <row r="42" spans="1:11" ht="15">
      <c r="A42" s="85"/>
      <c r="B42" s="86"/>
      <c r="C42" s="87"/>
      <c r="D42" s="87"/>
      <c r="E42" s="88"/>
      <c r="F42" s="88"/>
      <c r="G42" s="88"/>
      <c r="H42" s="88"/>
      <c r="I42" s="88"/>
      <c r="J42" s="88"/>
      <c r="K42" s="88"/>
    </row>
    <row r="43" spans="1:14" ht="34.5" customHeight="1">
      <c r="A43" s="111" t="s">
        <v>62</v>
      </c>
      <c r="B43" s="111"/>
      <c r="C43" s="111"/>
      <c r="D43" s="88"/>
      <c r="E43" s="88"/>
      <c r="F43" s="88"/>
      <c r="G43" s="88"/>
      <c r="H43" s="89" t="s">
        <v>63</v>
      </c>
      <c r="I43" s="89"/>
      <c r="J43" s="89"/>
      <c r="K43" s="89"/>
      <c r="L43" s="89"/>
      <c r="M43" s="89"/>
      <c r="N43" s="89"/>
    </row>
    <row r="44" spans="1:11" ht="15">
      <c r="A44" s="86"/>
      <c r="B44" s="86"/>
      <c r="C44" s="88"/>
      <c r="D44" s="88"/>
      <c r="E44" s="88"/>
      <c r="F44" s="88"/>
      <c r="G44" s="88"/>
      <c r="H44" s="88"/>
      <c r="I44" s="88"/>
      <c r="J44" s="88"/>
      <c r="K44" s="88"/>
    </row>
  </sheetData>
  <sheetProtection/>
  <mergeCells count="37">
    <mergeCell ref="A43:C43"/>
    <mergeCell ref="C7:C10"/>
    <mergeCell ref="J9:K9"/>
    <mergeCell ref="L9:M9"/>
    <mergeCell ref="AD1:AL1"/>
    <mergeCell ref="W9:W10"/>
    <mergeCell ref="Y7:Y10"/>
    <mergeCell ref="Z7:Z10"/>
    <mergeCell ref="AK2:AL2"/>
    <mergeCell ref="C5:X5"/>
    <mergeCell ref="AG9:AI9"/>
    <mergeCell ref="AJ9:AL9"/>
    <mergeCell ref="Y2:AF2"/>
    <mergeCell ref="A35:A36"/>
    <mergeCell ref="R9:S9"/>
    <mergeCell ref="T9:U9"/>
    <mergeCell ref="V9:V10"/>
    <mergeCell ref="O9:O10"/>
    <mergeCell ref="P9:P10"/>
    <mergeCell ref="N9:N10"/>
    <mergeCell ref="D7:D10"/>
    <mergeCell ref="E7:X7"/>
    <mergeCell ref="E8:Q8"/>
    <mergeCell ref="AA7:AC9"/>
    <mergeCell ref="A4:AL4"/>
    <mergeCell ref="A7:A10"/>
    <mergeCell ref="B7:B10"/>
    <mergeCell ref="AD7:AF9"/>
    <mergeCell ref="H9:I9"/>
    <mergeCell ref="AG7:AL8"/>
    <mergeCell ref="H43:N43"/>
    <mergeCell ref="R8:W8"/>
    <mergeCell ref="X8:X10"/>
    <mergeCell ref="E9:E10"/>
    <mergeCell ref="F9:G9"/>
    <mergeCell ref="Q9:Q10"/>
    <mergeCell ref="H40:N40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2020-02-20T08:21:52Z</cp:lastPrinted>
  <dcterms:created xsi:type="dcterms:W3CDTF">2013-03-21T12:37:37Z</dcterms:created>
  <dcterms:modified xsi:type="dcterms:W3CDTF">2020-02-20T08:22:20Z</dcterms:modified>
  <cp:category/>
  <cp:version/>
  <cp:contentType/>
  <cp:contentStatus/>
</cp:coreProperties>
</file>