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120" windowWidth="37395" windowHeight="13620" activeTab="0"/>
  </bookViews>
  <sheets>
    <sheet name="d_obl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<sst xmlns="http://schemas.openxmlformats.org/spreadsheetml/2006/main" count="69" uniqueCount="26">
  <si>
    <t>Доходи загального фонду обласного бюджету Луганської області</t>
  </si>
  <si>
    <t>станом на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</si>
  <si>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</si>
  <si>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</si>
  <si>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</si>
  <si>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</si>
  <si>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</si>
  <si>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</si>
  <si>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</si>
  <si>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</si>
  <si>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</si>
  <si>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</si>
  <si>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</si>
  <si>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</si>
  <si>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Планові показники</t>
  </si>
  <si>
    <t>Власні</t>
  </si>
  <si>
    <t>кумулятивно</t>
  </si>
  <si>
    <t>Базова дотація</t>
  </si>
  <si>
    <t>Додаткова дотація з ДБ з утримання закладів освіти та охорони здоров'я</t>
  </si>
  <si>
    <t>Стабілізаційна дотація</t>
  </si>
  <si>
    <t>всього</t>
  </si>
  <si>
    <t>Субвенція з ДБ</t>
  </si>
  <si>
    <t>Загалом</t>
  </si>
  <si>
    <t>Фактичні показники</t>
  </si>
  <si>
    <t>Відсотки</t>
  </si>
  <si>
    <t>Відхилення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</si>
</sst>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.0_ ;[Red]\-#,##0.0\ "/>
    <numFmt numFmtId="185" formatCode="#,##0.0&quot;₴&quot;;[Red]\-#,##0.0&quot;₴&quot;"/>
    <numFmt numFmtId="186" formatCode="[$-422]d\ mmmm\ yyyy&quot; р.&quot;"/>
    <numFmt numFmtId="187" formatCode="#,##0.000_ ;[Red]\-#,##0.000\ "/>
    <numFmt numFmtId="188" formatCode="0.0_ ;\-0.0\ "/>
    <numFmt numFmtId="189" formatCode="#,##0.0"/>
    <numFmt numFmtId="190" formatCode="#,##0_ ;[Red]\-#,##0\ "/>
    <numFmt numFmtId="191" formatCode="0_ ;[Red]\-0\ "/>
    <numFmt numFmtId="192" formatCode="#,##0.00_ ;[Red]\-#,##0.00\ "/>
    <numFmt numFmtId="193" formatCode="0.0000"/>
    <numFmt numFmtId="194" formatCode="0.000"/>
    <numFmt numFmtId="195" formatCode="0.0"/>
    <numFmt numFmtId="196" formatCode="#,##0.0;[Red]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00_ ;[Red]\-#,##0.0000\ "/>
  </numFmts>
  <fonts count="32">
    <font>
      <sz val="8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7.5"/>
      <name val="Arial Cyr"/>
      <family val="0"/>
    </font>
    <font>
      <sz val="8"/>
      <name val="Arial"/>
      <family val="2"/>
    </font>
    <font>
      <i/>
      <sz val="8"/>
      <name val="Arial Cyr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 Cyr"/>
      <family val="2"/>
    </font>
    <font>
      <b/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83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0">
    <xf numFmtId="0" fontId="0" fillId="0" borderId="0" xfId="0" applyAlignment="1">
      <alignment/>
    </xf>
    <xf numFmtId="49" fontId="21" fillId="0" borderId="0" xfId="0" applyNumberFormat="1" applyFont="1" applyBorder="1" applyAlignment="1">
      <alignment horizontal="center" vertical="center" wrapText="1"/>
    </xf>
    <xf numFmtId="184" fontId="0" fillId="0" borderId="0" xfId="0" applyNumberFormat="1" applyAlignment="1">
      <alignment/>
    </xf>
    <xf numFmtId="184" fontId="21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right" vertical="center" wrapText="1"/>
    </xf>
    <xf numFmtId="14" fontId="23" fillId="0" borderId="0" xfId="0" applyNumberFormat="1" applyFont="1" applyBorder="1" applyAlignment="1">
      <alignment horizontal="left" vertical="center" wrapText="1"/>
    </xf>
    <xf numFmtId="184" fontId="22" fillId="0" borderId="0" xfId="0" applyNumberFormat="1" applyFont="1" applyAlignment="1">
      <alignment/>
    </xf>
    <xf numFmtId="184" fontId="22" fillId="0" borderId="10" xfId="0" applyNumberFormat="1" applyFont="1" applyBorder="1" applyAlignment="1">
      <alignment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4" fillId="23" borderId="11" xfId="72" applyFont="1" applyFill="1" applyBorder="1" applyAlignment="1">
      <alignment horizontal="center"/>
      <protection/>
    </xf>
    <xf numFmtId="0" fontId="25" fillId="23" borderId="11" xfId="72" applyFont="1" applyFill="1" applyBorder="1" applyAlignment="1">
      <alignment horizontal="center"/>
      <protection/>
    </xf>
    <xf numFmtId="184" fontId="0" fillId="0" borderId="12" xfId="0" applyNumberFormat="1" applyBorder="1" applyAlignment="1">
      <alignment/>
    </xf>
    <xf numFmtId="184" fontId="26" fillId="0" borderId="12" xfId="0" applyNumberFormat="1" applyFont="1" applyBorder="1" applyAlignment="1">
      <alignment/>
    </xf>
    <xf numFmtId="184" fontId="27" fillId="0" borderId="13" xfId="0" applyNumberFormat="1" applyFont="1" applyBorder="1" applyAlignment="1">
      <alignment/>
    </xf>
    <xf numFmtId="184" fontId="28" fillId="0" borderId="13" xfId="0" applyNumberFormat="1" applyFont="1" applyBorder="1" applyAlignment="1">
      <alignment/>
    </xf>
    <xf numFmtId="184" fontId="0" fillId="0" borderId="13" xfId="0" applyNumberFormat="1" applyFill="1" applyBorder="1" applyAlignment="1">
      <alignment/>
    </xf>
    <xf numFmtId="184" fontId="26" fillId="0" borderId="13" xfId="0" applyNumberFormat="1" applyFont="1" applyBorder="1" applyAlignment="1">
      <alignment/>
    </xf>
    <xf numFmtId="184" fontId="0" fillId="0" borderId="13" xfId="0" applyNumberFormat="1" applyFill="1" applyBorder="1" applyAlignment="1">
      <alignment wrapText="1"/>
    </xf>
    <xf numFmtId="184" fontId="27" fillId="0" borderId="14" xfId="0" applyNumberFormat="1" applyFont="1" applyBorder="1" applyAlignment="1">
      <alignment/>
    </xf>
    <xf numFmtId="184" fontId="28" fillId="0" borderId="14" xfId="0" applyNumberFormat="1" applyFont="1" applyBorder="1" applyAlignment="1">
      <alignment/>
    </xf>
    <xf numFmtId="184" fontId="24" fillId="0" borderId="11" xfId="0" applyNumberFormat="1" applyFont="1" applyFill="1" applyBorder="1" applyAlignment="1">
      <alignment/>
    </xf>
    <xf numFmtId="184" fontId="29" fillId="0" borderId="11" xfId="0" applyNumberFormat="1" applyFont="1" applyFill="1" applyBorder="1" applyAlignment="1">
      <alignment/>
    </xf>
    <xf numFmtId="184" fontId="27" fillId="0" borderId="15" xfId="0" applyNumberFormat="1" applyFont="1" applyBorder="1" applyAlignment="1">
      <alignment/>
    </xf>
    <xf numFmtId="184" fontId="28" fillId="0" borderId="15" xfId="0" applyNumberFormat="1" applyFont="1" applyBorder="1" applyAlignment="1">
      <alignment/>
    </xf>
    <xf numFmtId="184" fontId="24" fillId="0" borderId="11" xfId="0" applyNumberFormat="1" applyFont="1" applyBorder="1" applyAlignment="1">
      <alignment/>
    </xf>
    <xf numFmtId="184" fontId="29" fillId="0" borderId="11" xfId="0" applyNumberFormat="1" applyFont="1" applyBorder="1" applyAlignment="1">
      <alignment/>
    </xf>
    <xf numFmtId="184" fontId="27" fillId="0" borderId="11" xfId="0" applyNumberFormat="1" applyFont="1" applyBorder="1" applyAlignment="1">
      <alignment/>
    </xf>
    <xf numFmtId="184" fontId="28" fillId="0" borderId="11" xfId="0" applyNumberFormat="1" applyFont="1" applyBorder="1" applyAlignment="1">
      <alignment/>
    </xf>
    <xf numFmtId="184" fontId="30" fillId="0" borderId="16" xfId="0" applyNumberFormat="1" applyFont="1" applyBorder="1" applyAlignment="1">
      <alignment/>
    </xf>
    <xf numFmtId="184" fontId="31" fillId="0" borderId="16" xfId="0" applyNumberFormat="1" applyFont="1" applyBorder="1" applyAlignment="1">
      <alignment/>
    </xf>
    <xf numFmtId="0" fontId="24" fillId="22" borderId="11" xfId="72" applyFont="1" applyFill="1" applyBorder="1" applyAlignment="1">
      <alignment horizontal="center"/>
      <protection/>
    </xf>
    <xf numFmtId="0" fontId="25" fillId="22" borderId="11" xfId="72" applyFont="1" applyFill="1" applyBorder="1" applyAlignment="1">
      <alignment horizontal="center"/>
      <protection/>
    </xf>
    <xf numFmtId="184" fontId="0" fillId="0" borderId="0" xfId="0" applyNumberFormat="1" applyBorder="1" applyAlignment="1">
      <alignment/>
    </xf>
    <xf numFmtId="184" fontId="26" fillId="0" borderId="15" xfId="0" applyNumberFormat="1" applyFont="1" applyBorder="1" applyAlignment="1">
      <alignment/>
    </xf>
    <xf numFmtId="184" fontId="0" fillId="0" borderId="13" xfId="0" applyNumberFormat="1" applyBorder="1" applyAlignment="1">
      <alignment/>
    </xf>
    <xf numFmtId="184" fontId="26" fillId="0" borderId="11" xfId="0" applyNumberFormat="1" applyFont="1" applyBorder="1" applyAlignment="1">
      <alignment/>
    </xf>
    <xf numFmtId="184" fontId="29" fillId="0" borderId="16" xfId="0" applyNumberFormat="1" applyFont="1" applyBorder="1" applyAlignment="1">
      <alignment/>
    </xf>
    <xf numFmtId="184" fontId="0" fillId="0" borderId="16" xfId="0" applyNumberFormat="1" applyBorder="1" applyAlignment="1">
      <alignment/>
    </xf>
    <xf numFmtId="184" fontId="26" fillId="0" borderId="16" xfId="0" applyNumberFormat="1" applyFont="1" applyBorder="1" applyAlignment="1">
      <alignment/>
    </xf>
  </cellXfs>
  <cellStyles count="68">
    <cellStyle name="Normal" xfId="0"/>
    <cellStyle name="20% - Акцент1" xfId="16"/>
    <cellStyle name="20% — акцент1" xfId="17"/>
    <cellStyle name="20% - Акцент2" xfId="18"/>
    <cellStyle name="20% — акцент2" xfId="19"/>
    <cellStyle name="20% - Акцент3" xfId="20"/>
    <cellStyle name="20% — акцент3" xfId="21"/>
    <cellStyle name="20% - Акцент4" xfId="22"/>
    <cellStyle name="20% — акцент4" xfId="23"/>
    <cellStyle name="20% - Акцент5" xfId="24"/>
    <cellStyle name="20% — акцент5" xfId="25"/>
    <cellStyle name="20% - Акцент6" xfId="26"/>
    <cellStyle name="20% — акцент6" xfId="27"/>
    <cellStyle name="40% - Акцент1" xfId="28"/>
    <cellStyle name="40% — акцент1" xfId="29"/>
    <cellStyle name="40% - Акцент2" xfId="30"/>
    <cellStyle name="40% — акцент2" xfId="31"/>
    <cellStyle name="40% - Акцент3" xfId="32"/>
    <cellStyle name="40% — акцент3" xfId="33"/>
    <cellStyle name="40% - Акцент4" xfId="34"/>
    <cellStyle name="40% — акцент4" xfId="35"/>
    <cellStyle name="40% - Акцент5" xfId="36"/>
    <cellStyle name="40% — акцент5" xfId="37"/>
    <cellStyle name="40% - Акцент6" xfId="38"/>
    <cellStyle name="40% — акцент6" xfId="39"/>
    <cellStyle name="60% - Акцент1" xfId="40"/>
    <cellStyle name="60% — акцент1" xfId="41"/>
    <cellStyle name="60% - Акцент2" xfId="42"/>
    <cellStyle name="60% — акцент2" xfId="43"/>
    <cellStyle name="60% - Акцент3" xfId="44"/>
    <cellStyle name="60% — акцент3" xfId="45"/>
    <cellStyle name="60% - Акцент4" xfId="46"/>
    <cellStyle name="60% — акцент4" xfId="47"/>
    <cellStyle name="60% - Акцент5" xfId="48"/>
    <cellStyle name="60% — акцент5" xfId="49"/>
    <cellStyle name="60% - Акцент6" xfId="50"/>
    <cellStyle name="60% — акцент6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_План_факт_r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ork_folder\balans\&#1055;&#1083;&#1072;&#1085;_&#1092;&#1072;&#1082;&#1090;_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ork_folder\balans\&#1055;&#1083;_&#1092;2020_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грузка"/>
      <sheetName val="d_zv"/>
      <sheetName val="d_obl"/>
      <sheetName val="v_zv"/>
      <sheetName val="v_ob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ласть_уточ"/>
      <sheetName val="Обласний_уточ"/>
      <sheetName val="врах_уточн_всього"/>
      <sheetName val="не врах_уточн"/>
      <sheetName val="уточн_всего"/>
      <sheetName val="уточн_всего_відх"/>
      <sheetName val="дотация_410201"/>
      <sheetName val="дотация_410202"/>
      <sheetName val="дотация_410206"/>
      <sheetName val="Всего дотаций"/>
      <sheetName val="общий_уточ"/>
      <sheetName val="субв_410305"/>
      <sheetName val="410314"/>
      <sheetName val="субв_410316"/>
      <sheetName val="410325"/>
      <sheetName val="410327"/>
      <sheetName val="субв_410329"/>
      <sheetName val="субв_410326"/>
      <sheetName val="410332"/>
      <sheetName val="410333"/>
      <sheetName val="410336"/>
      <sheetName val="410338"/>
      <sheetName val="410330"/>
      <sheetName val="410339"/>
      <sheetName val="410342"/>
      <sheetName val="410344"/>
      <sheetName val="410345"/>
      <sheetName val="410346"/>
      <sheetName val="410354"/>
      <sheetName val="410361"/>
      <sheetName val="410364"/>
      <sheetName val="410370"/>
      <sheetName val="410372"/>
      <sheetName val="410510"/>
      <sheetName val="410511"/>
      <sheetName val="410515"/>
      <sheetName val="410516"/>
      <sheetName val="410512"/>
      <sheetName val="410541"/>
      <sheetName val="субв_всего"/>
      <sheetName val="410539"/>
      <sheetName val="уточ_всего_субв"/>
      <sheetName val="410511сп"/>
      <sheetName val="410516сп"/>
      <sheetName val="410541сп"/>
      <sheetName val="410305сп"/>
      <sheetName val="410314сп"/>
      <sheetName val="410327сп"/>
      <sheetName val="410373сп"/>
      <sheetName val="приб_подат"/>
      <sheetName val="подат_прибуток"/>
      <sheetName val="акциз"/>
      <sheetName val="акциз 13,44%"/>
      <sheetName val="нерух_майно"/>
      <sheetName val="земля"/>
      <sheetName val="єдиний"/>
      <sheetName val="вилучен"/>
      <sheetName val="анализ_субв"/>
      <sheetName val="меню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AF70"/>
  <sheetViews>
    <sheetView showGridLines="0" showRowColHeaders="0" showZeros="0" tabSelected="1" showOutlineSymbols="0" workbookViewId="0" topLeftCell="A1">
      <selection activeCell="A1" sqref="A1:M1"/>
    </sheetView>
  </sheetViews>
  <sheetFormatPr defaultColWidth="9.28125" defaultRowHeight="12"/>
  <cols>
    <col min="1" max="1" width="44.8515625" style="2" customWidth="1"/>
    <col min="2" max="13" width="12.8515625" style="2" customWidth="1"/>
    <col min="14" max="16384" width="9.28125" style="2" customWidth="1"/>
  </cols>
  <sheetData>
    <row r="1" spans="1:17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Q1" s="3"/>
    </row>
    <row r="2" spans="1:13" s="7" customFormat="1" ht="12.75" customHeight="1">
      <c r="A2" s="4"/>
      <c r="B2" s="4"/>
      <c r="C2" s="4"/>
      <c r="D2" s="4"/>
      <c r="E2" s="5" t="s">
        <v>1</v>
      </c>
      <c r="F2" s="6">
        <v>44015</v>
      </c>
      <c r="G2" s="4"/>
      <c r="H2" s="4"/>
      <c r="I2" s="4"/>
      <c r="J2" s="4"/>
      <c r="K2" s="4"/>
      <c r="L2" s="4"/>
      <c r="M2" s="4"/>
    </row>
    <row r="3" spans="1:13" s="7" customFormat="1" ht="12.75" customHeight="1">
      <c r="A3" s="8"/>
      <c r="B3" s="8"/>
      <c r="C3" s="8"/>
      <c r="D3" s="8"/>
      <c r="E3" s="9"/>
      <c r="F3" s="9"/>
      <c r="G3" s="8"/>
      <c r="H3" s="8"/>
      <c r="I3" s="8"/>
      <c r="J3" s="8"/>
      <c r="K3" s="8"/>
      <c r="L3" s="8"/>
      <c r="M3" s="8"/>
    </row>
    <row r="4" spans="1:13" ht="11.25" customHeight="1">
      <c r="A4" s="10" t="s">
        <v>14</v>
      </c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</row>
    <row r="5" spans="1:13" ht="11.25" customHeight="1">
      <c r="A5" s="12" t="s">
        <v>15</v>
      </c>
      <c r="B5" s="13">
        <v>52.05</v>
      </c>
      <c r="C5" s="13">
        <v>138.85</v>
      </c>
      <c r="D5" s="13">
        <v>263.95</v>
      </c>
      <c r="E5" s="13">
        <v>658.55</v>
      </c>
      <c r="F5" s="13">
        <v>344.75</v>
      </c>
      <c r="G5" s="13">
        <v>294.25</v>
      </c>
      <c r="H5" s="13">
        <v>514.05</v>
      </c>
      <c r="I5" s="13">
        <v>501.25</v>
      </c>
      <c r="J5" s="13">
        <v>501.25</v>
      </c>
      <c r="K5" s="13">
        <v>923.05</v>
      </c>
      <c r="L5" s="13">
        <v>837.05</v>
      </c>
      <c r="M5" s="13">
        <v>912.95</v>
      </c>
    </row>
    <row r="6" spans="1:13" ht="11.25" customHeight="1">
      <c r="A6" s="14" t="s">
        <v>16</v>
      </c>
      <c r="B6" s="15">
        <f>B5</f>
        <v>52.05</v>
      </c>
      <c r="C6" s="15">
        <f aca="true" t="shared" si="0" ref="C6:M6">B6+C5</f>
        <v>190.89999999999998</v>
      </c>
      <c r="D6" s="15">
        <f t="shared" si="0"/>
        <v>454.84999999999997</v>
      </c>
      <c r="E6" s="15">
        <f t="shared" si="0"/>
        <v>1113.3999999999999</v>
      </c>
      <c r="F6" s="15">
        <f t="shared" si="0"/>
        <v>1458.1499999999999</v>
      </c>
      <c r="G6" s="15">
        <f t="shared" si="0"/>
        <v>1752.3999999999999</v>
      </c>
      <c r="H6" s="15">
        <f t="shared" si="0"/>
        <v>2266.45</v>
      </c>
      <c r="I6" s="15">
        <f t="shared" si="0"/>
        <v>2767.7</v>
      </c>
      <c r="J6" s="15">
        <f t="shared" si="0"/>
        <v>3268.95</v>
      </c>
      <c r="K6" s="15">
        <f t="shared" si="0"/>
        <v>4192</v>
      </c>
      <c r="L6" s="15">
        <f t="shared" si="0"/>
        <v>5029.05</v>
      </c>
      <c r="M6" s="15">
        <f t="shared" si="0"/>
        <v>5942</v>
      </c>
    </row>
    <row r="7" spans="1:13" ht="11.25" customHeight="1">
      <c r="A7" s="16" t="s">
        <v>17</v>
      </c>
      <c r="B7" s="17">
        <v>209.4</v>
      </c>
      <c r="C7" s="17">
        <v>209.4</v>
      </c>
      <c r="D7" s="17">
        <v>209.4</v>
      </c>
      <c r="E7" s="17">
        <v>209.4</v>
      </c>
      <c r="F7" s="17">
        <v>209.4</v>
      </c>
      <c r="G7" s="17">
        <v>209.4</v>
      </c>
      <c r="H7" s="17">
        <v>209.4</v>
      </c>
      <c r="I7" s="17">
        <v>209.4</v>
      </c>
      <c r="J7" s="17">
        <v>209.4</v>
      </c>
      <c r="K7" s="17">
        <v>209.4</v>
      </c>
      <c r="L7" s="17">
        <v>209.4</v>
      </c>
      <c r="M7" s="17">
        <v>209.2</v>
      </c>
    </row>
    <row r="8" spans="1:13" ht="11.25" customHeight="1">
      <c r="A8" s="14" t="s">
        <v>16</v>
      </c>
      <c r="B8" s="15">
        <f>B7</f>
        <v>209.4</v>
      </c>
      <c r="C8" s="15">
        <f aca="true" t="shared" si="1" ref="C8:M8">B8+C7</f>
        <v>418.8</v>
      </c>
      <c r="D8" s="15">
        <f t="shared" si="1"/>
        <v>628.2</v>
      </c>
      <c r="E8" s="15">
        <f t="shared" si="1"/>
        <v>837.6</v>
      </c>
      <c r="F8" s="15">
        <f t="shared" si="1"/>
        <v>1047</v>
      </c>
      <c r="G8" s="15">
        <f t="shared" si="1"/>
        <v>1256.4</v>
      </c>
      <c r="H8" s="15">
        <f t="shared" si="1"/>
        <v>1465.8000000000002</v>
      </c>
      <c r="I8" s="15">
        <f t="shared" si="1"/>
        <v>1675.2000000000003</v>
      </c>
      <c r="J8" s="15">
        <f t="shared" si="1"/>
        <v>1884.6000000000004</v>
      </c>
      <c r="K8" s="15">
        <f t="shared" si="1"/>
        <v>2094.0000000000005</v>
      </c>
      <c r="L8" s="15">
        <f t="shared" si="1"/>
        <v>2303.4000000000005</v>
      </c>
      <c r="M8" s="15">
        <f t="shared" si="1"/>
        <v>2512.6000000000004</v>
      </c>
    </row>
    <row r="9" spans="1:13" ht="22.5">
      <c r="A9" s="18" t="s">
        <v>18</v>
      </c>
      <c r="B9" s="17">
        <v>43</v>
      </c>
      <c r="C9" s="17">
        <v>43</v>
      </c>
      <c r="D9" s="17">
        <v>43</v>
      </c>
      <c r="E9" s="17">
        <v>43</v>
      </c>
      <c r="F9" s="17">
        <v>43</v>
      </c>
      <c r="G9" s="17">
        <v>43</v>
      </c>
      <c r="H9" s="17">
        <v>43</v>
      </c>
      <c r="I9" s="17">
        <v>43</v>
      </c>
      <c r="J9" s="17">
        <v>43</v>
      </c>
      <c r="K9" s="17">
        <v>43</v>
      </c>
      <c r="L9" s="17">
        <v>43</v>
      </c>
      <c r="M9" s="17">
        <v>42.4</v>
      </c>
    </row>
    <row r="10" spans="1:13" ht="11.25" customHeight="1">
      <c r="A10" s="14" t="s">
        <v>16</v>
      </c>
      <c r="B10" s="15">
        <f>B9</f>
        <v>43</v>
      </c>
      <c r="C10" s="15">
        <f aca="true" t="shared" si="2" ref="C10:M10">B10+C9</f>
        <v>86</v>
      </c>
      <c r="D10" s="15">
        <f t="shared" si="2"/>
        <v>129</v>
      </c>
      <c r="E10" s="15">
        <f t="shared" si="2"/>
        <v>172</v>
      </c>
      <c r="F10" s="15">
        <f t="shared" si="2"/>
        <v>215</v>
      </c>
      <c r="G10" s="15">
        <f t="shared" si="2"/>
        <v>258</v>
      </c>
      <c r="H10" s="15">
        <f t="shared" si="2"/>
        <v>301</v>
      </c>
      <c r="I10" s="15">
        <f t="shared" si="2"/>
        <v>344</v>
      </c>
      <c r="J10" s="15">
        <f t="shared" si="2"/>
        <v>387</v>
      </c>
      <c r="K10" s="15">
        <f t="shared" si="2"/>
        <v>430</v>
      </c>
      <c r="L10" s="15">
        <f t="shared" si="2"/>
        <v>473</v>
      </c>
      <c r="M10" s="15">
        <f t="shared" si="2"/>
        <v>515.4</v>
      </c>
    </row>
    <row r="11" spans="1:13" ht="11.25" customHeight="1">
      <c r="A11" s="16" t="s">
        <v>19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>
        <v>0</v>
      </c>
    </row>
    <row r="12" spans="1:13" ht="11.25" customHeight="1">
      <c r="A12" s="14" t="s">
        <v>16</v>
      </c>
      <c r="B12" s="15">
        <f>B11</f>
        <v>0</v>
      </c>
      <c r="C12" s="15">
        <f aca="true" t="shared" si="3" ref="C12:M12">B12+C11</f>
        <v>0</v>
      </c>
      <c r="D12" s="15">
        <f t="shared" si="3"/>
        <v>0</v>
      </c>
      <c r="E12" s="15">
        <f t="shared" si="3"/>
        <v>0</v>
      </c>
      <c r="F12" s="15">
        <f t="shared" si="3"/>
        <v>0</v>
      </c>
      <c r="G12" s="15">
        <f t="shared" si="3"/>
        <v>0</v>
      </c>
      <c r="H12" s="15">
        <f t="shared" si="3"/>
        <v>0</v>
      </c>
      <c r="I12" s="15">
        <f t="shared" si="3"/>
        <v>0</v>
      </c>
      <c r="J12" s="15">
        <f t="shared" si="3"/>
        <v>0</v>
      </c>
      <c r="K12" s="15">
        <f t="shared" si="3"/>
        <v>0</v>
      </c>
      <c r="L12" s="15">
        <f t="shared" si="3"/>
        <v>0</v>
      </c>
      <c r="M12" s="15">
        <f t="shared" si="3"/>
        <v>0</v>
      </c>
    </row>
    <row r="13" spans="1:13" ht="11.25" customHeight="1">
      <c r="A13" s="16">
        <v>0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1:13" ht="11.25" customHeight="1">
      <c r="A14" s="19" t="s">
        <v>16</v>
      </c>
      <c r="B14" s="20">
        <f>B13</f>
        <v>0</v>
      </c>
      <c r="C14" s="20">
        <f aca="true" t="shared" si="4" ref="C14:M14">B14+C13</f>
        <v>0</v>
      </c>
      <c r="D14" s="20">
        <f t="shared" si="4"/>
        <v>0</v>
      </c>
      <c r="E14" s="20">
        <f t="shared" si="4"/>
        <v>0</v>
      </c>
      <c r="F14" s="20">
        <f t="shared" si="4"/>
        <v>0</v>
      </c>
      <c r="G14" s="20">
        <f t="shared" si="4"/>
        <v>0</v>
      </c>
      <c r="H14" s="20">
        <f t="shared" si="4"/>
        <v>0</v>
      </c>
      <c r="I14" s="20">
        <f t="shared" si="4"/>
        <v>0</v>
      </c>
      <c r="J14" s="20">
        <f t="shared" si="4"/>
        <v>0</v>
      </c>
      <c r="K14" s="20">
        <f t="shared" si="4"/>
        <v>0</v>
      </c>
      <c r="L14" s="20">
        <f t="shared" si="4"/>
        <v>0</v>
      </c>
      <c r="M14" s="20">
        <f t="shared" si="4"/>
        <v>0</v>
      </c>
    </row>
    <row r="15" spans="1:13" ht="11.25" customHeight="1">
      <c r="A15" s="21" t="s">
        <v>20</v>
      </c>
      <c r="B15" s="22">
        <f aca="true" t="shared" si="5" ref="B15:M15">B5+B7+B9+B11</f>
        <v>304.45</v>
      </c>
      <c r="C15" s="22">
        <f t="shared" si="5"/>
        <v>391.25</v>
      </c>
      <c r="D15" s="22">
        <f t="shared" si="5"/>
        <v>516.35</v>
      </c>
      <c r="E15" s="22">
        <f t="shared" si="5"/>
        <v>910.9499999999999</v>
      </c>
      <c r="F15" s="22">
        <f t="shared" si="5"/>
        <v>597.15</v>
      </c>
      <c r="G15" s="22">
        <f t="shared" si="5"/>
        <v>546.65</v>
      </c>
      <c r="H15" s="22">
        <f t="shared" si="5"/>
        <v>766.4499999999999</v>
      </c>
      <c r="I15" s="22">
        <f t="shared" si="5"/>
        <v>753.65</v>
      </c>
      <c r="J15" s="22">
        <f t="shared" si="5"/>
        <v>753.65</v>
      </c>
      <c r="K15" s="22">
        <f t="shared" si="5"/>
        <v>1175.45</v>
      </c>
      <c r="L15" s="22">
        <f t="shared" si="5"/>
        <v>1089.45</v>
      </c>
      <c r="M15" s="22">
        <f t="shared" si="5"/>
        <v>1164.5500000000002</v>
      </c>
    </row>
    <row r="16" spans="1:13" ht="11.25" customHeight="1">
      <c r="A16" s="23" t="s">
        <v>16</v>
      </c>
      <c r="B16" s="24">
        <f>B15</f>
        <v>304.45</v>
      </c>
      <c r="C16" s="24">
        <f aca="true" t="shared" si="6" ref="C16:M16">B16+C15</f>
        <v>695.7</v>
      </c>
      <c r="D16" s="24">
        <f t="shared" si="6"/>
        <v>1212.0500000000002</v>
      </c>
      <c r="E16" s="24">
        <f t="shared" si="6"/>
        <v>2123</v>
      </c>
      <c r="F16" s="24">
        <f t="shared" si="6"/>
        <v>2720.15</v>
      </c>
      <c r="G16" s="24">
        <f t="shared" si="6"/>
        <v>3266.8</v>
      </c>
      <c r="H16" s="24">
        <f t="shared" si="6"/>
        <v>4033.25</v>
      </c>
      <c r="I16" s="24">
        <f t="shared" si="6"/>
        <v>4786.9</v>
      </c>
      <c r="J16" s="24">
        <f t="shared" si="6"/>
        <v>5540.549999999999</v>
      </c>
      <c r="K16" s="24">
        <f t="shared" si="6"/>
        <v>6715.999999999999</v>
      </c>
      <c r="L16" s="24">
        <f t="shared" si="6"/>
        <v>7805.449999999999</v>
      </c>
      <c r="M16" s="24">
        <f t="shared" si="6"/>
        <v>8970</v>
      </c>
    </row>
    <row r="17" spans="1:13" ht="11.25" customHeight="1">
      <c r="A17" s="16" t="s">
        <v>21</v>
      </c>
      <c r="B17" s="17">
        <v>-1906.6</v>
      </c>
      <c r="C17" s="17">
        <v>-2145.2</v>
      </c>
      <c r="D17" s="17">
        <v>-2150.8</v>
      </c>
      <c r="E17" s="17">
        <v>-1616.8</v>
      </c>
      <c r="F17" s="17">
        <v>-2073.6</v>
      </c>
      <c r="G17" s="17">
        <v>-4020.4</v>
      </c>
      <c r="H17" s="17">
        <v>-707.9</v>
      </c>
      <c r="I17" s="17">
        <v>-832.6</v>
      </c>
      <c r="J17" s="17">
        <v>-1666.4</v>
      </c>
      <c r="K17" s="17">
        <v>-1675.0319999999997</v>
      </c>
      <c r="L17" s="17">
        <v>-1684.8</v>
      </c>
      <c r="M17" s="17">
        <v>-1851.4</v>
      </c>
    </row>
    <row r="18" spans="1:13" ht="11.25" customHeight="1">
      <c r="A18" s="19" t="s">
        <v>16</v>
      </c>
      <c r="B18" s="20">
        <f>B17</f>
        <v>-1906.6</v>
      </c>
      <c r="C18" s="20">
        <f aca="true" t="shared" si="7" ref="C18:M18">B18+C17</f>
        <v>-4051.7999999999997</v>
      </c>
      <c r="D18" s="20">
        <f t="shared" si="7"/>
        <v>-6202.6</v>
      </c>
      <c r="E18" s="20">
        <f t="shared" si="7"/>
        <v>-7819.400000000001</v>
      </c>
      <c r="F18" s="20">
        <f t="shared" si="7"/>
        <v>-9893</v>
      </c>
      <c r="G18" s="20">
        <f t="shared" si="7"/>
        <v>-13913.4</v>
      </c>
      <c r="H18" s="20">
        <f t="shared" si="7"/>
        <v>-14621.3</v>
      </c>
      <c r="I18" s="20">
        <f t="shared" si="7"/>
        <v>-15453.9</v>
      </c>
      <c r="J18" s="20">
        <f t="shared" si="7"/>
        <v>-17120.3</v>
      </c>
      <c r="K18" s="20">
        <f t="shared" si="7"/>
        <v>-18795.332</v>
      </c>
      <c r="L18" s="20">
        <f t="shared" si="7"/>
        <v>-20480.131999999998</v>
      </c>
      <c r="M18" s="20">
        <f t="shared" si="7"/>
        <v>-22331.532</v>
      </c>
    </row>
    <row r="19" spans="1:13" ht="11.25" customHeight="1">
      <c r="A19" s="25" t="s">
        <v>22</v>
      </c>
      <c r="B19" s="26">
        <f aca="true" t="shared" si="8" ref="B19:M19">B15+B17</f>
        <v>-1602.1499999999999</v>
      </c>
      <c r="C19" s="26">
        <f t="shared" si="8"/>
        <v>-1753.9499999999998</v>
      </c>
      <c r="D19" s="26">
        <f t="shared" si="8"/>
        <v>-1634.4500000000003</v>
      </c>
      <c r="E19" s="26">
        <f t="shared" si="8"/>
        <v>-705.85</v>
      </c>
      <c r="F19" s="26">
        <f t="shared" si="8"/>
        <v>-1476.4500000000003</v>
      </c>
      <c r="G19" s="26">
        <f t="shared" si="8"/>
        <v>-3473.75</v>
      </c>
      <c r="H19" s="26">
        <f t="shared" si="8"/>
        <v>58.54999999999984</v>
      </c>
      <c r="I19" s="26">
        <f t="shared" si="8"/>
        <v>-78.94999999999993</v>
      </c>
      <c r="J19" s="26">
        <f t="shared" si="8"/>
        <v>-912.7499999999999</v>
      </c>
      <c r="K19" s="26">
        <f t="shared" si="8"/>
        <v>-499.58199999999965</v>
      </c>
      <c r="L19" s="26">
        <f t="shared" si="8"/>
        <v>-595.3499999999997</v>
      </c>
      <c r="M19" s="26">
        <f t="shared" si="8"/>
        <v>-686.8499999999997</v>
      </c>
    </row>
    <row r="20" spans="1:13" ht="11.25" customHeight="1">
      <c r="A20" s="27" t="s">
        <v>16</v>
      </c>
      <c r="B20" s="28">
        <f>B19</f>
        <v>-1602.1499999999999</v>
      </c>
      <c r="C20" s="28">
        <f aca="true" t="shared" si="9" ref="C20:M20">B20+C19</f>
        <v>-3356.0999999999995</v>
      </c>
      <c r="D20" s="28">
        <f t="shared" si="9"/>
        <v>-4990.549999999999</v>
      </c>
      <c r="E20" s="28">
        <f t="shared" si="9"/>
        <v>-5696.4</v>
      </c>
      <c r="F20" s="28">
        <f t="shared" si="9"/>
        <v>-7172.85</v>
      </c>
      <c r="G20" s="28">
        <f t="shared" si="9"/>
        <v>-10646.6</v>
      </c>
      <c r="H20" s="28">
        <f t="shared" si="9"/>
        <v>-10588.050000000001</v>
      </c>
      <c r="I20" s="28">
        <f t="shared" si="9"/>
        <v>-10667.000000000002</v>
      </c>
      <c r="J20" s="28">
        <f t="shared" si="9"/>
        <v>-11579.750000000002</v>
      </c>
      <c r="K20" s="28">
        <f t="shared" si="9"/>
        <v>-12079.332000000002</v>
      </c>
      <c r="L20" s="28">
        <f t="shared" si="9"/>
        <v>-12674.682000000003</v>
      </c>
      <c r="M20" s="28">
        <f t="shared" si="9"/>
        <v>-13361.532000000003</v>
      </c>
    </row>
    <row r="21" spans="1:13" ht="16.5" customHeight="1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</row>
    <row r="22" spans="1:32" ht="11.25" customHeight="1">
      <c r="A22" s="31" t="s">
        <v>23</v>
      </c>
      <c r="B22" s="32" t="s">
        <v>2</v>
      </c>
      <c r="C22" s="32" t="s">
        <v>3</v>
      </c>
      <c r="D22" s="32" t="s">
        <v>4</v>
      </c>
      <c r="E22" s="32" t="s">
        <v>5</v>
      </c>
      <c r="F22" s="32" t="s">
        <v>6</v>
      </c>
      <c r="G22" s="32" t="s">
        <v>7</v>
      </c>
      <c r="H22" s="32" t="s">
        <v>8</v>
      </c>
      <c r="I22" s="32" t="s">
        <v>9</v>
      </c>
      <c r="J22" s="32" t="s">
        <v>10</v>
      </c>
      <c r="K22" s="32" t="s">
        <v>11</v>
      </c>
      <c r="L22" s="32" t="s">
        <v>12</v>
      </c>
      <c r="M22" s="32" t="s">
        <v>13</v>
      </c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</row>
    <row r="23" spans="1:13" ht="11.25" customHeight="1">
      <c r="A23" s="12" t="str">
        <f aca="true" t="shared" si="10" ref="A23:A38">A5</f>
        <v>Власні</v>
      </c>
      <c r="B23" s="13">
        <v>486.26609999999994</v>
      </c>
      <c r="C23" s="13">
        <v>223.01045</v>
      </c>
      <c r="D23" s="13">
        <v>216.82905000000005</v>
      </c>
      <c r="E23" s="13">
        <v>419.85443</v>
      </c>
      <c r="F23" s="13">
        <v>303.0466800000001</v>
      </c>
      <c r="G23" s="13">
        <v>217.03880999999998</v>
      </c>
      <c r="H23" s="13">
        <v>60.80126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</row>
    <row r="24" spans="1:13" ht="11.25" customHeight="1">
      <c r="A24" s="14" t="str">
        <f t="shared" si="10"/>
        <v>кумулятивно</v>
      </c>
      <c r="B24" s="15">
        <f>B23</f>
        <v>486.26609999999994</v>
      </c>
      <c r="C24" s="15">
        <f aca="true" t="shared" si="11" ref="C24:M24">B24+C23</f>
        <v>709.2765499999999</v>
      </c>
      <c r="D24" s="15">
        <f t="shared" si="11"/>
        <v>926.1056</v>
      </c>
      <c r="E24" s="15">
        <f t="shared" si="11"/>
        <v>1345.96003</v>
      </c>
      <c r="F24" s="15">
        <f t="shared" si="11"/>
        <v>1649.00671</v>
      </c>
      <c r="G24" s="15">
        <f t="shared" si="11"/>
        <v>1866.0455200000001</v>
      </c>
      <c r="H24" s="15">
        <f t="shared" si="11"/>
        <v>1926.84678</v>
      </c>
      <c r="I24" s="15">
        <f t="shared" si="11"/>
        <v>1926.84678</v>
      </c>
      <c r="J24" s="15">
        <f t="shared" si="11"/>
        <v>1926.84678</v>
      </c>
      <c r="K24" s="15">
        <f t="shared" si="11"/>
        <v>1926.84678</v>
      </c>
      <c r="L24" s="15">
        <f t="shared" si="11"/>
        <v>1926.84678</v>
      </c>
      <c r="M24" s="15">
        <f t="shared" si="11"/>
        <v>1926.84678</v>
      </c>
    </row>
    <row r="25" spans="1:13" ht="11.25" customHeight="1">
      <c r="A25" s="16" t="str">
        <f t="shared" si="10"/>
        <v>Базова дотація</v>
      </c>
      <c r="B25" s="17">
        <v>209.4</v>
      </c>
      <c r="C25" s="17">
        <v>209.4</v>
      </c>
      <c r="D25" s="17">
        <v>209.4</v>
      </c>
      <c r="E25" s="17">
        <v>209.4</v>
      </c>
      <c r="F25" s="17">
        <v>209.4</v>
      </c>
      <c r="G25" s="17">
        <v>209.4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</row>
    <row r="26" spans="1:13" ht="11.25" customHeight="1">
      <c r="A26" s="14" t="str">
        <f t="shared" si="10"/>
        <v>кумулятивно</v>
      </c>
      <c r="B26" s="15">
        <f>B25</f>
        <v>209.4</v>
      </c>
      <c r="C26" s="15">
        <f aca="true" t="shared" si="12" ref="C26:M26">B26+C25</f>
        <v>418.8</v>
      </c>
      <c r="D26" s="15">
        <f t="shared" si="12"/>
        <v>628.2</v>
      </c>
      <c r="E26" s="15">
        <f t="shared" si="12"/>
        <v>837.6</v>
      </c>
      <c r="F26" s="15">
        <f t="shared" si="12"/>
        <v>1047</v>
      </c>
      <c r="G26" s="15">
        <f t="shared" si="12"/>
        <v>1256.4</v>
      </c>
      <c r="H26" s="15">
        <f t="shared" si="12"/>
        <v>1256.4</v>
      </c>
      <c r="I26" s="15">
        <f t="shared" si="12"/>
        <v>1256.4</v>
      </c>
      <c r="J26" s="15">
        <f t="shared" si="12"/>
        <v>1256.4</v>
      </c>
      <c r="K26" s="15">
        <f t="shared" si="12"/>
        <v>1256.4</v>
      </c>
      <c r="L26" s="15">
        <f t="shared" si="12"/>
        <v>1256.4</v>
      </c>
      <c r="M26" s="15">
        <f t="shared" si="12"/>
        <v>1256.4</v>
      </c>
    </row>
    <row r="27" spans="1:13" ht="22.5">
      <c r="A27" s="18" t="str">
        <f t="shared" si="10"/>
        <v>Додаткова дотація з ДБ з утримання закладів освіти та охорони здоров'я</v>
      </c>
      <c r="B27" s="17">
        <v>43</v>
      </c>
      <c r="C27" s="17">
        <v>43</v>
      </c>
      <c r="D27" s="17">
        <v>43</v>
      </c>
      <c r="E27" s="17">
        <v>43</v>
      </c>
      <c r="F27" s="17">
        <v>43</v>
      </c>
      <c r="G27" s="17">
        <v>43</v>
      </c>
      <c r="H27" s="17">
        <v>43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</row>
    <row r="28" spans="1:13" ht="11.25" customHeight="1">
      <c r="A28" s="14" t="str">
        <f t="shared" si="10"/>
        <v>кумулятивно</v>
      </c>
      <c r="B28" s="15">
        <f>B27</f>
        <v>43</v>
      </c>
      <c r="C28" s="15">
        <f aca="true" t="shared" si="13" ref="C28:M28">B28+C27</f>
        <v>86</v>
      </c>
      <c r="D28" s="15">
        <f t="shared" si="13"/>
        <v>129</v>
      </c>
      <c r="E28" s="15">
        <f t="shared" si="13"/>
        <v>172</v>
      </c>
      <c r="F28" s="15">
        <f t="shared" si="13"/>
        <v>215</v>
      </c>
      <c r="G28" s="15">
        <f t="shared" si="13"/>
        <v>258</v>
      </c>
      <c r="H28" s="15">
        <f t="shared" si="13"/>
        <v>301</v>
      </c>
      <c r="I28" s="15">
        <f t="shared" si="13"/>
        <v>301</v>
      </c>
      <c r="J28" s="15">
        <f t="shared" si="13"/>
        <v>301</v>
      </c>
      <c r="K28" s="15">
        <f t="shared" si="13"/>
        <v>301</v>
      </c>
      <c r="L28" s="15">
        <f t="shared" si="13"/>
        <v>301</v>
      </c>
      <c r="M28" s="15">
        <f t="shared" si="13"/>
        <v>301</v>
      </c>
    </row>
    <row r="29" spans="1:13" ht="11.25" customHeight="1">
      <c r="A29" s="16" t="str">
        <f t="shared" si="10"/>
        <v>Стабілізаційна дотація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>
        <v>0</v>
      </c>
    </row>
    <row r="30" spans="1:13" ht="11.25" customHeight="1">
      <c r="A30" s="14" t="str">
        <f t="shared" si="10"/>
        <v>кумулятивно</v>
      </c>
      <c r="B30" s="15">
        <f>B29</f>
        <v>0</v>
      </c>
      <c r="C30" s="15">
        <f aca="true" t="shared" si="14" ref="C30:M30">B30+C29</f>
        <v>0</v>
      </c>
      <c r="D30" s="15">
        <f t="shared" si="14"/>
        <v>0</v>
      </c>
      <c r="E30" s="15">
        <f t="shared" si="14"/>
        <v>0</v>
      </c>
      <c r="F30" s="15">
        <f t="shared" si="14"/>
        <v>0</v>
      </c>
      <c r="G30" s="15">
        <f t="shared" si="14"/>
        <v>0</v>
      </c>
      <c r="H30" s="15">
        <f t="shared" si="14"/>
        <v>0</v>
      </c>
      <c r="I30" s="15">
        <f t="shared" si="14"/>
        <v>0</v>
      </c>
      <c r="J30" s="15">
        <f t="shared" si="14"/>
        <v>0</v>
      </c>
      <c r="K30" s="15">
        <f t="shared" si="14"/>
        <v>0</v>
      </c>
      <c r="L30" s="15">
        <f t="shared" si="14"/>
        <v>0</v>
      </c>
      <c r="M30" s="15">
        <f t="shared" si="14"/>
        <v>0</v>
      </c>
    </row>
    <row r="31" spans="1:13" ht="11.25" customHeight="1">
      <c r="A31" s="16">
        <f t="shared" si="10"/>
        <v>0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ht="11.25" customHeight="1">
      <c r="A32" s="19" t="str">
        <f t="shared" si="10"/>
        <v>кумулятивно</v>
      </c>
      <c r="B32" s="20">
        <f>B31</f>
        <v>0</v>
      </c>
      <c r="C32" s="20">
        <f aca="true" t="shared" si="15" ref="C32:M32">B32+C31</f>
        <v>0</v>
      </c>
      <c r="D32" s="20">
        <f t="shared" si="15"/>
        <v>0</v>
      </c>
      <c r="E32" s="20">
        <f t="shared" si="15"/>
        <v>0</v>
      </c>
      <c r="F32" s="20">
        <f t="shared" si="15"/>
        <v>0</v>
      </c>
      <c r="G32" s="20">
        <f t="shared" si="15"/>
        <v>0</v>
      </c>
      <c r="H32" s="20">
        <f t="shared" si="15"/>
        <v>0</v>
      </c>
      <c r="I32" s="20">
        <f t="shared" si="15"/>
        <v>0</v>
      </c>
      <c r="J32" s="20">
        <f t="shared" si="15"/>
        <v>0</v>
      </c>
      <c r="K32" s="20">
        <f t="shared" si="15"/>
        <v>0</v>
      </c>
      <c r="L32" s="20">
        <f t="shared" si="15"/>
        <v>0</v>
      </c>
      <c r="M32" s="20">
        <f t="shared" si="15"/>
        <v>0</v>
      </c>
    </row>
    <row r="33" spans="1:13" ht="11.25" customHeight="1">
      <c r="A33" s="25" t="str">
        <f t="shared" si="10"/>
        <v>всього</v>
      </c>
      <c r="B33" s="26">
        <f aca="true" t="shared" si="16" ref="B33:M33">B23+B25+B27+B29</f>
        <v>738.6660999999999</v>
      </c>
      <c r="C33" s="26">
        <f t="shared" si="16"/>
        <v>475.41044999999997</v>
      </c>
      <c r="D33" s="26">
        <f t="shared" si="16"/>
        <v>469.22905000000003</v>
      </c>
      <c r="E33" s="26">
        <f t="shared" si="16"/>
        <v>672.25443</v>
      </c>
      <c r="F33" s="26">
        <f t="shared" si="16"/>
        <v>555.4466800000001</v>
      </c>
      <c r="G33" s="26">
        <f t="shared" si="16"/>
        <v>469.43881</v>
      </c>
      <c r="H33" s="26">
        <f t="shared" si="16"/>
        <v>103.80126</v>
      </c>
      <c r="I33" s="26">
        <f t="shared" si="16"/>
        <v>0</v>
      </c>
      <c r="J33" s="26">
        <f t="shared" si="16"/>
        <v>0</v>
      </c>
      <c r="K33" s="26">
        <f t="shared" si="16"/>
        <v>0</v>
      </c>
      <c r="L33" s="26">
        <f t="shared" si="16"/>
        <v>0</v>
      </c>
      <c r="M33" s="26">
        <f t="shared" si="16"/>
        <v>0</v>
      </c>
    </row>
    <row r="34" spans="1:13" ht="11.25" customHeight="1">
      <c r="A34" s="23" t="str">
        <f t="shared" si="10"/>
        <v>кумулятивно</v>
      </c>
      <c r="B34" s="34">
        <f>B33</f>
        <v>738.6660999999999</v>
      </c>
      <c r="C34" s="24">
        <f aca="true" t="shared" si="17" ref="C34:M34">B34+C33</f>
        <v>1214.0765499999998</v>
      </c>
      <c r="D34" s="24">
        <f t="shared" si="17"/>
        <v>1683.3055999999997</v>
      </c>
      <c r="E34" s="24">
        <f t="shared" si="17"/>
        <v>2355.5600299999996</v>
      </c>
      <c r="F34" s="24">
        <f t="shared" si="17"/>
        <v>2911.0067099999997</v>
      </c>
      <c r="G34" s="24">
        <f t="shared" si="17"/>
        <v>3380.4455199999998</v>
      </c>
      <c r="H34" s="24">
        <f t="shared" si="17"/>
        <v>3484.24678</v>
      </c>
      <c r="I34" s="24">
        <f t="shared" si="17"/>
        <v>3484.24678</v>
      </c>
      <c r="J34" s="24">
        <f t="shared" si="17"/>
        <v>3484.24678</v>
      </c>
      <c r="K34" s="24">
        <f t="shared" si="17"/>
        <v>3484.24678</v>
      </c>
      <c r="L34" s="24">
        <f t="shared" si="17"/>
        <v>3484.24678</v>
      </c>
      <c r="M34" s="24">
        <f t="shared" si="17"/>
        <v>3484.24678</v>
      </c>
    </row>
    <row r="35" spans="1:13" ht="11.25" customHeight="1">
      <c r="A35" s="35" t="str">
        <f t="shared" si="10"/>
        <v>Субвенція з ДБ</v>
      </c>
      <c r="B35" s="17">
        <v>-1906.6</v>
      </c>
      <c r="C35" s="17">
        <v>-2145.2</v>
      </c>
      <c r="D35" s="17">
        <v>-2150.8</v>
      </c>
      <c r="E35" s="17">
        <v>-1619.1</v>
      </c>
      <c r="F35" s="17">
        <v>-2071.3</v>
      </c>
      <c r="G35" s="17">
        <v>-4020.4</v>
      </c>
      <c r="H35" s="17">
        <v>-343.95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</row>
    <row r="36" spans="1:13" ht="11.25" customHeight="1">
      <c r="A36" s="19" t="str">
        <f t="shared" si="10"/>
        <v>кумулятивно</v>
      </c>
      <c r="B36" s="20">
        <f>B35</f>
        <v>-1906.6</v>
      </c>
      <c r="C36" s="20">
        <f aca="true" t="shared" si="18" ref="C36:M36">B36+C35</f>
        <v>-4051.7999999999997</v>
      </c>
      <c r="D36" s="20">
        <f t="shared" si="18"/>
        <v>-6202.6</v>
      </c>
      <c r="E36" s="20">
        <f t="shared" si="18"/>
        <v>-7821.700000000001</v>
      </c>
      <c r="F36" s="20">
        <f t="shared" si="18"/>
        <v>-9893</v>
      </c>
      <c r="G36" s="20">
        <f t="shared" si="18"/>
        <v>-13913.4</v>
      </c>
      <c r="H36" s="20">
        <f t="shared" si="18"/>
        <v>-14257.35</v>
      </c>
      <c r="I36" s="20">
        <f t="shared" si="18"/>
        <v>-14257.35</v>
      </c>
      <c r="J36" s="20">
        <f t="shared" si="18"/>
        <v>-14257.35</v>
      </c>
      <c r="K36" s="20">
        <f t="shared" si="18"/>
        <v>-14257.35</v>
      </c>
      <c r="L36" s="20">
        <f t="shared" si="18"/>
        <v>-14257.35</v>
      </c>
      <c r="M36" s="20">
        <f t="shared" si="18"/>
        <v>-14257.35</v>
      </c>
    </row>
    <row r="37" spans="1:13" ht="11.25" customHeight="1">
      <c r="A37" s="25" t="str">
        <f t="shared" si="10"/>
        <v>Загалом</v>
      </c>
      <c r="B37" s="26">
        <f>B33+B35</f>
        <v>-1167.9339</v>
      </c>
      <c r="C37" s="26">
        <v>-1.4210854715202004E-14</v>
      </c>
      <c r="D37" s="26">
        <f aca="true" t="shared" si="19" ref="D37:M37">D33+D35</f>
        <v>-1681.5709500000003</v>
      </c>
      <c r="E37" s="26">
        <f t="shared" si="19"/>
        <v>-946.84557</v>
      </c>
      <c r="F37" s="26">
        <f t="shared" si="19"/>
        <v>-1515.8533200000002</v>
      </c>
      <c r="G37" s="26">
        <f t="shared" si="19"/>
        <v>-3550.96119</v>
      </c>
      <c r="H37" s="26">
        <f t="shared" si="19"/>
        <v>-240.14874000000003</v>
      </c>
      <c r="I37" s="26">
        <f t="shared" si="19"/>
        <v>0</v>
      </c>
      <c r="J37" s="26">
        <f t="shared" si="19"/>
        <v>0</v>
      </c>
      <c r="K37" s="26">
        <f t="shared" si="19"/>
        <v>0</v>
      </c>
      <c r="L37" s="26">
        <f t="shared" si="19"/>
        <v>0</v>
      </c>
      <c r="M37" s="26">
        <f t="shared" si="19"/>
        <v>0</v>
      </c>
    </row>
    <row r="38" spans="1:13" ht="11.25" customHeight="1">
      <c r="A38" s="27" t="str">
        <f t="shared" si="10"/>
        <v>кумулятивно</v>
      </c>
      <c r="B38" s="28">
        <f>B37</f>
        <v>-1167.9339</v>
      </c>
      <c r="C38" s="36">
        <v>-145.8</v>
      </c>
      <c r="D38" s="28">
        <f aca="true" t="shared" si="20" ref="D38:M38">C38+D37</f>
        <v>-1827.3709500000002</v>
      </c>
      <c r="E38" s="28">
        <f t="shared" si="20"/>
        <v>-2774.21652</v>
      </c>
      <c r="F38" s="28">
        <f t="shared" si="20"/>
        <v>-4290.06984</v>
      </c>
      <c r="G38" s="28">
        <f t="shared" si="20"/>
        <v>-7841.03103</v>
      </c>
      <c r="H38" s="28">
        <f t="shared" si="20"/>
        <v>-8081.17977</v>
      </c>
      <c r="I38" s="28">
        <f t="shared" si="20"/>
        <v>-8081.17977</v>
      </c>
      <c r="J38" s="28">
        <f t="shared" si="20"/>
        <v>-8081.17977</v>
      </c>
      <c r="K38" s="28">
        <f t="shared" si="20"/>
        <v>-8081.17977</v>
      </c>
      <c r="L38" s="28">
        <f t="shared" si="20"/>
        <v>-8081.17977</v>
      </c>
      <c r="M38" s="28">
        <f t="shared" si="20"/>
        <v>-8081.17977</v>
      </c>
    </row>
    <row r="39" spans="1:13" ht="16.5" customHeight="1">
      <c r="A39" s="29"/>
      <c r="B39" s="30"/>
      <c r="C39" s="37"/>
      <c r="D39" s="30"/>
      <c r="E39" s="30"/>
      <c r="F39" s="30"/>
      <c r="G39" s="30"/>
      <c r="H39" s="30"/>
      <c r="I39" s="30"/>
      <c r="J39" s="30"/>
      <c r="K39" s="30"/>
      <c r="L39" s="30"/>
      <c r="M39" s="30"/>
    </row>
    <row r="40" spans="1:13" ht="11.25" customHeight="1">
      <c r="A40" s="31" t="s">
        <v>24</v>
      </c>
      <c r="B40" s="32" t="s">
        <v>2</v>
      </c>
      <c r="C40" s="32" t="s">
        <v>3</v>
      </c>
      <c r="D40" s="32" t="s">
        <v>4</v>
      </c>
      <c r="E40" s="32" t="s">
        <v>5</v>
      </c>
      <c r="F40" s="32" t="s">
        <v>6</v>
      </c>
      <c r="G40" s="32" t="s">
        <v>7</v>
      </c>
      <c r="H40" s="32" t="s">
        <v>8</v>
      </c>
      <c r="I40" s="32" t="s">
        <v>9</v>
      </c>
      <c r="J40" s="32" t="s">
        <v>10</v>
      </c>
      <c r="K40" s="32" t="s">
        <v>11</v>
      </c>
      <c r="L40" s="32" t="s">
        <v>12</v>
      </c>
      <c r="M40" s="32" t="s">
        <v>13</v>
      </c>
    </row>
    <row r="41" spans="1:13" ht="11.25" customHeight="1">
      <c r="A41" s="12" t="str">
        <f aca="true" t="shared" si="21" ref="A41:A48">A5</f>
        <v>Власні</v>
      </c>
      <c r="B41" s="13">
        <f aca="true" t="shared" si="22" ref="B41:M41">IF(B5=0,0,ROUND(B23/B5*100,1))</f>
        <v>934.2</v>
      </c>
      <c r="C41" s="13">
        <f t="shared" si="22"/>
        <v>160.6</v>
      </c>
      <c r="D41" s="13">
        <f t="shared" si="22"/>
        <v>82.1</v>
      </c>
      <c r="E41" s="13">
        <f t="shared" si="22"/>
        <v>63.8</v>
      </c>
      <c r="F41" s="13">
        <f t="shared" si="22"/>
        <v>87.9</v>
      </c>
      <c r="G41" s="13">
        <f t="shared" si="22"/>
        <v>73.8</v>
      </c>
      <c r="H41" s="13">
        <f t="shared" si="22"/>
        <v>11.8</v>
      </c>
      <c r="I41" s="13">
        <f t="shared" si="22"/>
        <v>0</v>
      </c>
      <c r="J41" s="13">
        <f t="shared" si="22"/>
        <v>0</v>
      </c>
      <c r="K41" s="13">
        <f t="shared" si="22"/>
        <v>0</v>
      </c>
      <c r="L41" s="13">
        <f t="shared" si="22"/>
        <v>0</v>
      </c>
      <c r="M41" s="13">
        <f t="shared" si="22"/>
        <v>0</v>
      </c>
    </row>
    <row r="42" spans="1:13" ht="11.25" customHeight="1">
      <c r="A42" s="14" t="str">
        <f t="shared" si="21"/>
        <v>кумулятивно</v>
      </c>
      <c r="B42" s="15">
        <f aca="true" t="shared" si="23" ref="B42:M42">IF(B6=0,0,ROUND(B24/B6*100,1))</f>
        <v>934.2</v>
      </c>
      <c r="C42" s="15">
        <f t="shared" si="23"/>
        <v>371.5</v>
      </c>
      <c r="D42" s="15">
        <f t="shared" si="23"/>
        <v>203.6</v>
      </c>
      <c r="E42" s="15">
        <f t="shared" si="23"/>
        <v>120.9</v>
      </c>
      <c r="F42" s="15">
        <f t="shared" si="23"/>
        <v>113.1</v>
      </c>
      <c r="G42" s="15">
        <f t="shared" si="23"/>
        <v>106.5</v>
      </c>
      <c r="H42" s="15">
        <f t="shared" si="23"/>
        <v>85</v>
      </c>
      <c r="I42" s="15">
        <f t="shared" si="23"/>
        <v>69.6</v>
      </c>
      <c r="J42" s="15">
        <f t="shared" si="23"/>
        <v>58.9</v>
      </c>
      <c r="K42" s="15">
        <f t="shared" si="23"/>
        <v>46</v>
      </c>
      <c r="L42" s="15">
        <f t="shared" si="23"/>
        <v>38.3</v>
      </c>
      <c r="M42" s="15">
        <f t="shared" si="23"/>
        <v>32.4</v>
      </c>
    </row>
    <row r="43" spans="1:13" ht="11.25" customHeight="1">
      <c r="A43" s="16" t="str">
        <f t="shared" si="21"/>
        <v>Базова дотація</v>
      </c>
      <c r="B43" s="17">
        <f aca="true" t="shared" si="24" ref="B43:M43">IF(B7=0,0,ROUND(B25/B7*100,1))</f>
        <v>100</v>
      </c>
      <c r="C43" s="17">
        <f t="shared" si="24"/>
        <v>100</v>
      </c>
      <c r="D43" s="17">
        <f t="shared" si="24"/>
        <v>100</v>
      </c>
      <c r="E43" s="17">
        <f t="shared" si="24"/>
        <v>100</v>
      </c>
      <c r="F43" s="17">
        <f t="shared" si="24"/>
        <v>100</v>
      </c>
      <c r="G43" s="17">
        <f t="shared" si="24"/>
        <v>100</v>
      </c>
      <c r="H43" s="17">
        <f t="shared" si="24"/>
        <v>0</v>
      </c>
      <c r="I43" s="17">
        <f t="shared" si="24"/>
        <v>0</v>
      </c>
      <c r="J43" s="17">
        <f t="shared" si="24"/>
        <v>0</v>
      </c>
      <c r="K43" s="17">
        <f t="shared" si="24"/>
        <v>0</v>
      </c>
      <c r="L43" s="17">
        <f t="shared" si="24"/>
        <v>0</v>
      </c>
      <c r="M43" s="17">
        <f t="shared" si="24"/>
        <v>0</v>
      </c>
    </row>
    <row r="44" spans="1:13" ht="11.25" customHeight="1">
      <c r="A44" s="14" t="str">
        <f t="shared" si="21"/>
        <v>кумулятивно</v>
      </c>
      <c r="B44" s="15">
        <f aca="true" t="shared" si="25" ref="B44:M44">IF(B8=0,0,ROUND(B26/B8*100,1))</f>
        <v>100</v>
      </c>
      <c r="C44" s="15">
        <f t="shared" si="25"/>
        <v>100</v>
      </c>
      <c r="D44" s="15">
        <f t="shared" si="25"/>
        <v>100</v>
      </c>
      <c r="E44" s="15">
        <f t="shared" si="25"/>
        <v>100</v>
      </c>
      <c r="F44" s="15">
        <f t="shared" si="25"/>
        <v>100</v>
      </c>
      <c r="G44" s="15">
        <f t="shared" si="25"/>
        <v>100</v>
      </c>
      <c r="H44" s="15">
        <f t="shared" si="25"/>
        <v>85.7</v>
      </c>
      <c r="I44" s="15">
        <f t="shared" si="25"/>
        <v>75</v>
      </c>
      <c r="J44" s="15">
        <f t="shared" si="25"/>
        <v>66.7</v>
      </c>
      <c r="K44" s="15">
        <f t="shared" si="25"/>
        <v>60</v>
      </c>
      <c r="L44" s="15">
        <f t="shared" si="25"/>
        <v>54.5</v>
      </c>
      <c r="M44" s="15">
        <f t="shared" si="25"/>
        <v>50</v>
      </c>
    </row>
    <row r="45" spans="1:13" ht="22.5">
      <c r="A45" s="18" t="str">
        <f t="shared" si="21"/>
        <v>Додаткова дотація з ДБ з утримання закладів освіти та охорони здоров'я</v>
      </c>
      <c r="B45" s="17">
        <f aca="true" t="shared" si="26" ref="B45:M45">IF(B9=0,0,ROUND(B27/B9*100,1))</f>
        <v>100</v>
      </c>
      <c r="C45" s="17">
        <f t="shared" si="26"/>
        <v>100</v>
      </c>
      <c r="D45" s="17">
        <f t="shared" si="26"/>
        <v>100</v>
      </c>
      <c r="E45" s="17">
        <f t="shared" si="26"/>
        <v>100</v>
      </c>
      <c r="F45" s="17">
        <f t="shared" si="26"/>
        <v>100</v>
      </c>
      <c r="G45" s="17">
        <f t="shared" si="26"/>
        <v>100</v>
      </c>
      <c r="H45" s="17">
        <f t="shared" si="26"/>
        <v>100</v>
      </c>
      <c r="I45" s="17">
        <f t="shared" si="26"/>
        <v>0</v>
      </c>
      <c r="J45" s="17">
        <f t="shared" si="26"/>
        <v>0</v>
      </c>
      <c r="K45" s="17">
        <f t="shared" si="26"/>
        <v>0</v>
      </c>
      <c r="L45" s="17">
        <f t="shared" si="26"/>
        <v>0</v>
      </c>
      <c r="M45" s="17">
        <f t="shared" si="26"/>
        <v>0</v>
      </c>
    </row>
    <row r="46" spans="1:13" ht="11.25" customHeight="1">
      <c r="A46" s="14" t="str">
        <f t="shared" si="21"/>
        <v>кумулятивно</v>
      </c>
      <c r="B46" s="15">
        <f aca="true" t="shared" si="27" ref="B46:M46">IF(B10=0,0,ROUND(B28/B10*100,1))</f>
        <v>100</v>
      </c>
      <c r="C46" s="15">
        <f t="shared" si="27"/>
        <v>100</v>
      </c>
      <c r="D46" s="15">
        <f t="shared" si="27"/>
        <v>100</v>
      </c>
      <c r="E46" s="15">
        <f t="shared" si="27"/>
        <v>100</v>
      </c>
      <c r="F46" s="15">
        <f t="shared" si="27"/>
        <v>100</v>
      </c>
      <c r="G46" s="15">
        <f t="shared" si="27"/>
        <v>100</v>
      </c>
      <c r="H46" s="15">
        <f t="shared" si="27"/>
        <v>100</v>
      </c>
      <c r="I46" s="15">
        <f t="shared" si="27"/>
        <v>87.5</v>
      </c>
      <c r="J46" s="15">
        <f t="shared" si="27"/>
        <v>77.8</v>
      </c>
      <c r="K46" s="15">
        <f t="shared" si="27"/>
        <v>70</v>
      </c>
      <c r="L46" s="15">
        <f t="shared" si="27"/>
        <v>63.6</v>
      </c>
      <c r="M46" s="15">
        <f t="shared" si="27"/>
        <v>58.4</v>
      </c>
    </row>
    <row r="47" spans="1:13" ht="11.25" customHeight="1">
      <c r="A47" s="16" t="str">
        <f t="shared" si="21"/>
        <v>Стабілізаційна дотація</v>
      </c>
      <c r="B47" s="17">
        <f aca="true" t="shared" si="28" ref="B47:M47">IF(B11=0,0,ROUND(B29/B11*100,1))</f>
        <v>0</v>
      </c>
      <c r="C47" s="17">
        <f t="shared" si="28"/>
        <v>0</v>
      </c>
      <c r="D47" s="17">
        <f t="shared" si="28"/>
        <v>0</v>
      </c>
      <c r="E47" s="17">
        <f t="shared" si="28"/>
        <v>0</v>
      </c>
      <c r="F47" s="17">
        <f t="shared" si="28"/>
        <v>0</v>
      </c>
      <c r="G47" s="17">
        <f t="shared" si="28"/>
        <v>0</v>
      </c>
      <c r="H47" s="17">
        <f t="shared" si="28"/>
        <v>0</v>
      </c>
      <c r="I47" s="17">
        <f t="shared" si="28"/>
        <v>0</v>
      </c>
      <c r="J47" s="17">
        <f t="shared" si="28"/>
        <v>0</v>
      </c>
      <c r="K47" s="17">
        <f t="shared" si="28"/>
        <v>0</v>
      </c>
      <c r="L47" s="17">
        <f t="shared" si="28"/>
        <v>0</v>
      </c>
      <c r="M47" s="17">
        <f t="shared" si="28"/>
        <v>0</v>
      </c>
    </row>
    <row r="48" spans="1:13" ht="11.25" customHeight="1">
      <c r="A48" s="19" t="str">
        <f t="shared" si="21"/>
        <v>кумулятивно</v>
      </c>
      <c r="B48" s="15">
        <f aca="true" t="shared" si="29" ref="B48:M48">IF(B12=0,0,ROUND(B30/B12*100,1))</f>
        <v>0</v>
      </c>
      <c r="C48" s="15">
        <f t="shared" si="29"/>
        <v>0</v>
      </c>
      <c r="D48" s="15">
        <f t="shared" si="29"/>
        <v>0</v>
      </c>
      <c r="E48" s="15">
        <f t="shared" si="29"/>
        <v>0</v>
      </c>
      <c r="F48" s="15">
        <f t="shared" si="29"/>
        <v>0</v>
      </c>
      <c r="G48" s="15">
        <f t="shared" si="29"/>
        <v>0</v>
      </c>
      <c r="H48" s="15">
        <f t="shared" si="29"/>
        <v>0</v>
      </c>
      <c r="I48" s="15">
        <f t="shared" si="29"/>
        <v>0</v>
      </c>
      <c r="J48" s="15">
        <f t="shared" si="29"/>
        <v>0</v>
      </c>
      <c r="K48" s="15">
        <f t="shared" si="29"/>
        <v>0</v>
      </c>
      <c r="L48" s="15">
        <f t="shared" si="29"/>
        <v>0</v>
      </c>
      <c r="M48" s="15">
        <f t="shared" si="29"/>
        <v>0</v>
      </c>
    </row>
    <row r="49" spans="1:13" ht="11.25" customHeight="1">
      <c r="A49" s="25" t="str">
        <f aca="true" t="shared" si="30" ref="A49:A54">A15</f>
        <v>всього</v>
      </c>
      <c r="B49" s="26">
        <f aca="true" t="shared" si="31" ref="B49:M49">IF(B15=0,0,ROUND(B33/B15*100,1))</f>
        <v>242.6</v>
      </c>
      <c r="C49" s="26">
        <f t="shared" si="31"/>
        <v>121.5</v>
      </c>
      <c r="D49" s="26">
        <f t="shared" si="31"/>
        <v>90.9</v>
      </c>
      <c r="E49" s="26">
        <f t="shared" si="31"/>
        <v>73.8</v>
      </c>
      <c r="F49" s="26">
        <f t="shared" si="31"/>
        <v>93</v>
      </c>
      <c r="G49" s="26">
        <f t="shared" si="31"/>
        <v>85.9</v>
      </c>
      <c r="H49" s="26">
        <f t="shared" si="31"/>
        <v>13.5</v>
      </c>
      <c r="I49" s="26">
        <f t="shared" si="31"/>
        <v>0</v>
      </c>
      <c r="J49" s="26">
        <f t="shared" si="31"/>
        <v>0</v>
      </c>
      <c r="K49" s="26">
        <f t="shared" si="31"/>
        <v>0</v>
      </c>
      <c r="L49" s="26">
        <f t="shared" si="31"/>
        <v>0</v>
      </c>
      <c r="M49" s="26">
        <f t="shared" si="31"/>
        <v>0</v>
      </c>
    </row>
    <row r="50" spans="1:13" ht="11.25" customHeight="1">
      <c r="A50" s="23" t="str">
        <f t="shared" si="30"/>
        <v>кумулятивно</v>
      </c>
      <c r="B50" s="34">
        <f aca="true" t="shared" si="32" ref="B50:M50">IF(B16=0,0,ROUND(B34/B16*100,1))</f>
        <v>242.6</v>
      </c>
      <c r="C50" s="24">
        <f t="shared" si="32"/>
        <v>174.5</v>
      </c>
      <c r="D50" s="24">
        <f t="shared" si="32"/>
        <v>138.9</v>
      </c>
      <c r="E50" s="24">
        <f t="shared" si="32"/>
        <v>111</v>
      </c>
      <c r="F50" s="24">
        <f t="shared" si="32"/>
        <v>107</v>
      </c>
      <c r="G50" s="24">
        <f t="shared" si="32"/>
        <v>103.5</v>
      </c>
      <c r="H50" s="24">
        <f t="shared" si="32"/>
        <v>86.4</v>
      </c>
      <c r="I50" s="24">
        <f t="shared" si="32"/>
        <v>72.8</v>
      </c>
      <c r="J50" s="24">
        <f t="shared" si="32"/>
        <v>62.9</v>
      </c>
      <c r="K50" s="24">
        <f t="shared" si="32"/>
        <v>51.9</v>
      </c>
      <c r="L50" s="24">
        <f t="shared" si="32"/>
        <v>44.6</v>
      </c>
      <c r="M50" s="24">
        <f t="shared" si="32"/>
        <v>38.8</v>
      </c>
    </row>
    <row r="51" spans="1:13" ht="11.25" customHeight="1">
      <c r="A51" s="35" t="str">
        <f t="shared" si="30"/>
        <v>Субвенція з ДБ</v>
      </c>
      <c r="B51" s="17">
        <f aca="true" t="shared" si="33" ref="B51:M51">IF(B17=0,0,ROUND(B35/B17*100,1))</f>
        <v>100</v>
      </c>
      <c r="C51" s="17">
        <f t="shared" si="33"/>
        <v>100</v>
      </c>
      <c r="D51" s="17">
        <f t="shared" si="33"/>
        <v>100</v>
      </c>
      <c r="E51" s="17">
        <f t="shared" si="33"/>
        <v>100.1</v>
      </c>
      <c r="F51" s="17">
        <f t="shared" si="33"/>
        <v>99.9</v>
      </c>
      <c r="G51" s="17">
        <f t="shared" si="33"/>
        <v>100</v>
      </c>
      <c r="H51" s="17">
        <f t="shared" si="33"/>
        <v>48.6</v>
      </c>
      <c r="I51" s="17">
        <f t="shared" si="33"/>
        <v>0</v>
      </c>
      <c r="J51" s="17">
        <f t="shared" si="33"/>
        <v>0</v>
      </c>
      <c r="K51" s="17">
        <f t="shared" si="33"/>
        <v>0</v>
      </c>
      <c r="L51" s="17">
        <f t="shared" si="33"/>
        <v>0</v>
      </c>
      <c r="M51" s="17">
        <f t="shared" si="33"/>
        <v>0</v>
      </c>
    </row>
    <row r="52" spans="1:13" ht="11.25" customHeight="1">
      <c r="A52" s="19" t="str">
        <f t="shared" si="30"/>
        <v>кумулятивно</v>
      </c>
      <c r="B52" s="20">
        <f aca="true" t="shared" si="34" ref="B52:M52">IF(B18=0,0,ROUND(B36/B18*100,1))</f>
        <v>100</v>
      </c>
      <c r="C52" s="20">
        <f t="shared" si="34"/>
        <v>100</v>
      </c>
      <c r="D52" s="20">
        <f t="shared" si="34"/>
        <v>100</v>
      </c>
      <c r="E52" s="20">
        <f t="shared" si="34"/>
        <v>100</v>
      </c>
      <c r="F52" s="20">
        <f t="shared" si="34"/>
        <v>100</v>
      </c>
      <c r="G52" s="20">
        <f t="shared" si="34"/>
        <v>100</v>
      </c>
      <c r="H52" s="20">
        <f t="shared" si="34"/>
        <v>97.5</v>
      </c>
      <c r="I52" s="20">
        <f t="shared" si="34"/>
        <v>92.3</v>
      </c>
      <c r="J52" s="20">
        <f t="shared" si="34"/>
        <v>83.3</v>
      </c>
      <c r="K52" s="20">
        <f t="shared" si="34"/>
        <v>75.9</v>
      </c>
      <c r="L52" s="20">
        <f t="shared" si="34"/>
        <v>69.6</v>
      </c>
      <c r="M52" s="20">
        <f t="shared" si="34"/>
        <v>63.8</v>
      </c>
    </row>
    <row r="53" spans="1:13" ht="11.25" customHeight="1">
      <c r="A53" s="25" t="str">
        <f t="shared" si="30"/>
        <v>Загалом</v>
      </c>
      <c r="B53" s="26">
        <f aca="true" t="shared" si="35" ref="B53:M53">IF(B19=0,0,ROUND(B37/B19*100,1))</f>
        <v>72.9</v>
      </c>
      <c r="C53" s="26">
        <f t="shared" si="35"/>
        <v>0</v>
      </c>
      <c r="D53" s="26">
        <f t="shared" si="35"/>
        <v>102.9</v>
      </c>
      <c r="E53" s="26">
        <f t="shared" si="35"/>
        <v>134.1</v>
      </c>
      <c r="F53" s="26">
        <f t="shared" si="35"/>
        <v>102.7</v>
      </c>
      <c r="G53" s="26">
        <f t="shared" si="35"/>
        <v>102.2</v>
      </c>
      <c r="H53" s="26">
        <f t="shared" si="35"/>
        <v>-410.2</v>
      </c>
      <c r="I53" s="26">
        <f t="shared" si="35"/>
        <v>0</v>
      </c>
      <c r="J53" s="26">
        <f t="shared" si="35"/>
        <v>0</v>
      </c>
      <c r="K53" s="26">
        <f t="shared" si="35"/>
        <v>0</v>
      </c>
      <c r="L53" s="26">
        <f t="shared" si="35"/>
        <v>0</v>
      </c>
      <c r="M53" s="26">
        <f t="shared" si="35"/>
        <v>0</v>
      </c>
    </row>
    <row r="54" spans="1:13" ht="11.25" customHeight="1">
      <c r="A54" s="27" t="str">
        <f t="shared" si="30"/>
        <v>кумулятивно</v>
      </c>
      <c r="B54" s="28">
        <f aca="true" t="shared" si="36" ref="B54:M54">IF(B20=0,0,ROUND(B38/B20*100,1))</f>
        <v>72.9</v>
      </c>
      <c r="C54" s="28">
        <f t="shared" si="36"/>
        <v>4.3</v>
      </c>
      <c r="D54" s="28">
        <f t="shared" si="36"/>
        <v>36.6</v>
      </c>
      <c r="E54" s="28">
        <f t="shared" si="36"/>
        <v>48.7</v>
      </c>
      <c r="F54" s="28">
        <f t="shared" si="36"/>
        <v>59.8</v>
      </c>
      <c r="G54" s="28">
        <f t="shared" si="36"/>
        <v>73.6</v>
      </c>
      <c r="H54" s="28">
        <f t="shared" si="36"/>
        <v>76.3</v>
      </c>
      <c r="I54" s="28">
        <f t="shared" si="36"/>
        <v>75.8</v>
      </c>
      <c r="J54" s="28">
        <f t="shared" si="36"/>
        <v>69.8</v>
      </c>
      <c r="K54" s="28">
        <f t="shared" si="36"/>
        <v>66.9</v>
      </c>
      <c r="L54" s="28">
        <f t="shared" si="36"/>
        <v>63.8</v>
      </c>
      <c r="M54" s="28">
        <f t="shared" si="36"/>
        <v>60.5</v>
      </c>
    </row>
    <row r="55" spans="1:13" ht="16.5" customHeight="1">
      <c r="A55" s="38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</row>
    <row r="56" spans="1:13" ht="11.25" customHeight="1">
      <c r="A56" s="31" t="s">
        <v>25</v>
      </c>
      <c r="B56" s="32" t="s">
        <v>2</v>
      </c>
      <c r="C56" s="32" t="s">
        <v>3</v>
      </c>
      <c r="D56" s="32" t="s">
        <v>4</v>
      </c>
      <c r="E56" s="32" t="s">
        <v>5</v>
      </c>
      <c r="F56" s="32" t="s">
        <v>6</v>
      </c>
      <c r="G56" s="32" t="s">
        <v>7</v>
      </c>
      <c r="H56" s="32" t="s">
        <v>8</v>
      </c>
      <c r="I56" s="32" t="s">
        <v>9</v>
      </c>
      <c r="J56" s="32" t="s">
        <v>10</v>
      </c>
      <c r="K56" s="32" t="s">
        <v>11</v>
      </c>
      <c r="L56" s="32" t="s">
        <v>12</v>
      </c>
      <c r="M56" s="32" t="s">
        <v>13</v>
      </c>
    </row>
    <row r="57" spans="1:13" ht="11.25" customHeight="1">
      <c r="A57" s="12" t="str">
        <f aca="true" t="shared" si="37" ref="A57:A64">A5</f>
        <v>Власні</v>
      </c>
      <c r="B57" s="13">
        <f aca="true" t="shared" si="38" ref="B57:M57">B23-B5</f>
        <v>434.2160999999999</v>
      </c>
      <c r="C57" s="13">
        <f t="shared" si="38"/>
        <v>84.16045</v>
      </c>
      <c r="D57" s="13">
        <f t="shared" si="38"/>
        <v>-47.12094999999994</v>
      </c>
      <c r="E57" s="13">
        <f t="shared" si="38"/>
        <v>-238.69556999999998</v>
      </c>
      <c r="F57" s="13">
        <f t="shared" si="38"/>
        <v>-41.703319999999906</v>
      </c>
      <c r="G57" s="13">
        <f t="shared" si="38"/>
        <v>-77.21119000000002</v>
      </c>
      <c r="H57" s="13">
        <f t="shared" si="38"/>
        <v>-453.24873999999994</v>
      </c>
      <c r="I57" s="13">
        <f t="shared" si="38"/>
        <v>-501.25</v>
      </c>
      <c r="J57" s="13">
        <f t="shared" si="38"/>
        <v>-501.25</v>
      </c>
      <c r="K57" s="13">
        <f t="shared" si="38"/>
        <v>-923.05</v>
      </c>
      <c r="L57" s="13">
        <f t="shared" si="38"/>
        <v>-837.05</v>
      </c>
      <c r="M57" s="13">
        <f t="shared" si="38"/>
        <v>-912.95</v>
      </c>
    </row>
    <row r="58" spans="1:13" ht="11.25" customHeight="1">
      <c r="A58" s="14" t="str">
        <f t="shared" si="37"/>
        <v>кумулятивно</v>
      </c>
      <c r="B58" s="15">
        <f aca="true" t="shared" si="39" ref="B58:M58">B24-B6</f>
        <v>434.2160999999999</v>
      </c>
      <c r="C58" s="15">
        <f t="shared" si="39"/>
        <v>518.37655</v>
      </c>
      <c r="D58" s="15">
        <f t="shared" si="39"/>
        <v>471.2556</v>
      </c>
      <c r="E58" s="15">
        <f t="shared" si="39"/>
        <v>232.5600300000001</v>
      </c>
      <c r="F58" s="15">
        <f t="shared" si="39"/>
        <v>190.85671000000025</v>
      </c>
      <c r="G58" s="15">
        <f t="shared" si="39"/>
        <v>113.64552000000026</v>
      </c>
      <c r="H58" s="15">
        <f t="shared" si="39"/>
        <v>-339.60321999999974</v>
      </c>
      <c r="I58" s="15">
        <f t="shared" si="39"/>
        <v>-840.8532199999997</v>
      </c>
      <c r="J58" s="15">
        <f t="shared" si="39"/>
        <v>-1342.1032199999997</v>
      </c>
      <c r="K58" s="15">
        <f t="shared" si="39"/>
        <v>-2265.15322</v>
      </c>
      <c r="L58" s="15">
        <f t="shared" si="39"/>
        <v>-3102.2032200000003</v>
      </c>
      <c r="M58" s="15">
        <f t="shared" si="39"/>
        <v>-4015.15322</v>
      </c>
    </row>
    <row r="59" spans="1:13" ht="11.25" customHeight="1">
      <c r="A59" s="16" t="str">
        <f t="shared" si="37"/>
        <v>Базова дотація</v>
      </c>
      <c r="B59" s="17">
        <f aca="true" t="shared" si="40" ref="B59:M59">B25-B7</f>
        <v>0</v>
      </c>
      <c r="C59" s="17">
        <f t="shared" si="40"/>
        <v>0</v>
      </c>
      <c r="D59" s="17">
        <f t="shared" si="40"/>
        <v>0</v>
      </c>
      <c r="E59" s="17">
        <f t="shared" si="40"/>
        <v>0</v>
      </c>
      <c r="F59" s="17">
        <f t="shared" si="40"/>
        <v>0</v>
      </c>
      <c r="G59" s="17">
        <f t="shared" si="40"/>
        <v>0</v>
      </c>
      <c r="H59" s="17">
        <f t="shared" si="40"/>
        <v>-209.4</v>
      </c>
      <c r="I59" s="17">
        <f t="shared" si="40"/>
        <v>-209.4</v>
      </c>
      <c r="J59" s="17">
        <f t="shared" si="40"/>
        <v>-209.4</v>
      </c>
      <c r="K59" s="17">
        <f t="shared" si="40"/>
        <v>-209.4</v>
      </c>
      <c r="L59" s="17">
        <f t="shared" si="40"/>
        <v>-209.4</v>
      </c>
      <c r="M59" s="17">
        <f t="shared" si="40"/>
        <v>-209.2</v>
      </c>
    </row>
    <row r="60" spans="1:13" ht="11.25" customHeight="1">
      <c r="A60" s="14" t="str">
        <f t="shared" si="37"/>
        <v>кумулятивно</v>
      </c>
      <c r="B60" s="15">
        <f aca="true" t="shared" si="41" ref="B60:M60">B26-B8</f>
        <v>0</v>
      </c>
      <c r="C60" s="15">
        <f t="shared" si="41"/>
        <v>0</v>
      </c>
      <c r="D60" s="15">
        <f t="shared" si="41"/>
        <v>0</v>
      </c>
      <c r="E60" s="15">
        <f t="shared" si="41"/>
        <v>0</v>
      </c>
      <c r="F60" s="15">
        <f t="shared" si="41"/>
        <v>0</v>
      </c>
      <c r="G60" s="15">
        <f t="shared" si="41"/>
        <v>0</v>
      </c>
      <c r="H60" s="15">
        <f t="shared" si="41"/>
        <v>-209.4000000000001</v>
      </c>
      <c r="I60" s="15">
        <f t="shared" si="41"/>
        <v>-418.8000000000002</v>
      </c>
      <c r="J60" s="15">
        <f t="shared" si="41"/>
        <v>-628.2000000000003</v>
      </c>
      <c r="K60" s="15">
        <f t="shared" si="41"/>
        <v>-837.6000000000004</v>
      </c>
      <c r="L60" s="15">
        <f t="shared" si="41"/>
        <v>-1047.0000000000005</v>
      </c>
      <c r="M60" s="15">
        <f t="shared" si="41"/>
        <v>-1256.2000000000003</v>
      </c>
    </row>
    <row r="61" spans="1:13" ht="22.5">
      <c r="A61" s="18" t="str">
        <f t="shared" si="37"/>
        <v>Додаткова дотація з ДБ з утримання закладів освіти та охорони здоров'я</v>
      </c>
      <c r="B61" s="17">
        <f aca="true" t="shared" si="42" ref="B61:M61">B27-B9</f>
        <v>0</v>
      </c>
      <c r="C61" s="17">
        <f t="shared" si="42"/>
        <v>0</v>
      </c>
      <c r="D61" s="17">
        <f t="shared" si="42"/>
        <v>0</v>
      </c>
      <c r="E61" s="17">
        <f t="shared" si="42"/>
        <v>0</v>
      </c>
      <c r="F61" s="17">
        <f t="shared" si="42"/>
        <v>0</v>
      </c>
      <c r="G61" s="17">
        <f t="shared" si="42"/>
        <v>0</v>
      </c>
      <c r="H61" s="17">
        <f t="shared" si="42"/>
        <v>0</v>
      </c>
      <c r="I61" s="17">
        <f t="shared" si="42"/>
        <v>-43</v>
      </c>
      <c r="J61" s="17">
        <f t="shared" si="42"/>
        <v>-43</v>
      </c>
      <c r="K61" s="17">
        <f t="shared" si="42"/>
        <v>-43</v>
      </c>
      <c r="L61" s="17">
        <f t="shared" si="42"/>
        <v>-43</v>
      </c>
      <c r="M61" s="17">
        <f t="shared" si="42"/>
        <v>-42.4</v>
      </c>
    </row>
    <row r="62" spans="1:13" ht="11.25" customHeight="1">
      <c r="A62" s="14" t="str">
        <f t="shared" si="37"/>
        <v>кумулятивно</v>
      </c>
      <c r="B62" s="15">
        <f aca="true" t="shared" si="43" ref="B62:M62">B28-B10</f>
        <v>0</v>
      </c>
      <c r="C62" s="15">
        <f t="shared" si="43"/>
        <v>0</v>
      </c>
      <c r="D62" s="15">
        <f t="shared" si="43"/>
        <v>0</v>
      </c>
      <c r="E62" s="15">
        <f t="shared" si="43"/>
        <v>0</v>
      </c>
      <c r="F62" s="15">
        <f t="shared" si="43"/>
        <v>0</v>
      </c>
      <c r="G62" s="15">
        <f t="shared" si="43"/>
        <v>0</v>
      </c>
      <c r="H62" s="15">
        <f t="shared" si="43"/>
        <v>0</v>
      </c>
      <c r="I62" s="15">
        <f t="shared" si="43"/>
        <v>-43</v>
      </c>
      <c r="J62" s="15">
        <f t="shared" si="43"/>
        <v>-86</v>
      </c>
      <c r="K62" s="15">
        <f t="shared" si="43"/>
        <v>-129</v>
      </c>
      <c r="L62" s="15">
        <f t="shared" si="43"/>
        <v>-172</v>
      </c>
      <c r="M62" s="15">
        <f t="shared" si="43"/>
        <v>-214.39999999999998</v>
      </c>
    </row>
    <row r="63" spans="1:13" ht="11.25" customHeight="1">
      <c r="A63" s="16" t="str">
        <f t="shared" si="37"/>
        <v>Стабілізаційна дотація</v>
      </c>
      <c r="B63" s="17">
        <f aca="true" t="shared" si="44" ref="B63:M63">B29-B11</f>
        <v>0</v>
      </c>
      <c r="C63" s="17">
        <f t="shared" si="44"/>
        <v>0</v>
      </c>
      <c r="D63" s="17">
        <f t="shared" si="44"/>
        <v>0</v>
      </c>
      <c r="E63" s="17">
        <f t="shared" si="44"/>
        <v>0</v>
      </c>
      <c r="F63" s="17">
        <f t="shared" si="44"/>
        <v>0</v>
      </c>
      <c r="G63" s="17">
        <f t="shared" si="44"/>
        <v>0</v>
      </c>
      <c r="H63" s="17">
        <f t="shared" si="44"/>
        <v>0</v>
      </c>
      <c r="I63" s="17">
        <f t="shared" si="44"/>
        <v>0</v>
      </c>
      <c r="J63" s="17">
        <f t="shared" si="44"/>
        <v>0</v>
      </c>
      <c r="K63" s="17">
        <f t="shared" si="44"/>
        <v>0</v>
      </c>
      <c r="L63" s="17">
        <f t="shared" si="44"/>
        <v>0</v>
      </c>
      <c r="M63" s="17">
        <f t="shared" si="44"/>
        <v>0</v>
      </c>
    </row>
    <row r="64" spans="1:13" ht="11.25" customHeight="1">
      <c r="A64" s="19" t="str">
        <f t="shared" si="37"/>
        <v>кумулятивно</v>
      </c>
      <c r="B64" s="15">
        <f aca="true" t="shared" si="45" ref="B64:M64">B30-B12</f>
        <v>0</v>
      </c>
      <c r="C64" s="15">
        <f t="shared" si="45"/>
        <v>0</v>
      </c>
      <c r="D64" s="15">
        <f t="shared" si="45"/>
        <v>0</v>
      </c>
      <c r="E64" s="15">
        <f t="shared" si="45"/>
        <v>0</v>
      </c>
      <c r="F64" s="15">
        <f t="shared" si="45"/>
        <v>0</v>
      </c>
      <c r="G64" s="15">
        <f t="shared" si="45"/>
        <v>0</v>
      </c>
      <c r="H64" s="15">
        <f t="shared" si="45"/>
        <v>0</v>
      </c>
      <c r="I64" s="15">
        <f t="shared" si="45"/>
        <v>0</v>
      </c>
      <c r="J64" s="15">
        <f t="shared" si="45"/>
        <v>0</v>
      </c>
      <c r="K64" s="15">
        <f t="shared" si="45"/>
        <v>0</v>
      </c>
      <c r="L64" s="15">
        <f t="shared" si="45"/>
        <v>0</v>
      </c>
      <c r="M64" s="15">
        <f t="shared" si="45"/>
        <v>0</v>
      </c>
    </row>
    <row r="65" spans="1:13" ht="11.25" customHeight="1">
      <c r="A65" s="25" t="str">
        <f aca="true" t="shared" si="46" ref="A65:A70">A15</f>
        <v>всього</v>
      </c>
      <c r="B65" s="26">
        <f aca="true" t="shared" si="47" ref="B65:M65">B33-B15</f>
        <v>434.2160999999999</v>
      </c>
      <c r="C65" s="26">
        <f t="shared" si="47"/>
        <v>84.16044999999997</v>
      </c>
      <c r="D65" s="26">
        <f t="shared" si="47"/>
        <v>-47.12094999999999</v>
      </c>
      <c r="E65" s="26">
        <f t="shared" si="47"/>
        <v>-238.69556999999998</v>
      </c>
      <c r="F65" s="26">
        <f t="shared" si="47"/>
        <v>-41.70331999999985</v>
      </c>
      <c r="G65" s="26">
        <f t="shared" si="47"/>
        <v>-77.21118999999999</v>
      </c>
      <c r="H65" s="26">
        <f t="shared" si="47"/>
        <v>-662.64874</v>
      </c>
      <c r="I65" s="26">
        <f t="shared" si="47"/>
        <v>-753.65</v>
      </c>
      <c r="J65" s="26">
        <f t="shared" si="47"/>
        <v>-753.65</v>
      </c>
      <c r="K65" s="26">
        <f t="shared" si="47"/>
        <v>-1175.45</v>
      </c>
      <c r="L65" s="26">
        <f t="shared" si="47"/>
        <v>-1089.45</v>
      </c>
      <c r="M65" s="26">
        <f t="shared" si="47"/>
        <v>-1164.5500000000002</v>
      </c>
    </row>
    <row r="66" spans="1:13" ht="11.25" customHeight="1">
      <c r="A66" s="23" t="str">
        <f t="shared" si="46"/>
        <v>кумулятивно</v>
      </c>
      <c r="B66" s="34">
        <f aca="true" t="shared" si="48" ref="B66:M66">B34-B16</f>
        <v>434.2160999999999</v>
      </c>
      <c r="C66" s="24">
        <f t="shared" si="48"/>
        <v>518.3765499999997</v>
      </c>
      <c r="D66" s="24">
        <f t="shared" si="48"/>
        <v>471.2555999999995</v>
      </c>
      <c r="E66" s="24">
        <f t="shared" si="48"/>
        <v>232.56002999999964</v>
      </c>
      <c r="F66" s="24">
        <f t="shared" si="48"/>
        <v>190.85670999999957</v>
      </c>
      <c r="G66" s="24">
        <f t="shared" si="48"/>
        <v>113.64551999999958</v>
      </c>
      <c r="H66" s="24">
        <f t="shared" si="48"/>
        <v>-549.00322</v>
      </c>
      <c r="I66" s="24">
        <f t="shared" si="48"/>
        <v>-1302.6532199999997</v>
      </c>
      <c r="J66" s="24">
        <f t="shared" si="48"/>
        <v>-2056.3032199999993</v>
      </c>
      <c r="K66" s="24">
        <f t="shared" si="48"/>
        <v>-3231.753219999999</v>
      </c>
      <c r="L66" s="24">
        <f t="shared" si="48"/>
        <v>-4321.203219999999</v>
      </c>
      <c r="M66" s="24">
        <f t="shared" si="48"/>
        <v>-5485.7532200000005</v>
      </c>
    </row>
    <row r="67" spans="1:13" ht="11.25" customHeight="1">
      <c r="A67" s="35" t="str">
        <f t="shared" si="46"/>
        <v>Субвенція з ДБ</v>
      </c>
      <c r="B67" s="17">
        <f aca="true" t="shared" si="49" ref="B67:M67">B35-B17</f>
        <v>0</v>
      </c>
      <c r="C67" s="17">
        <f t="shared" si="49"/>
        <v>0</v>
      </c>
      <c r="D67" s="17">
        <f t="shared" si="49"/>
        <v>0</v>
      </c>
      <c r="E67" s="17">
        <f t="shared" si="49"/>
        <v>-2.2999999999999545</v>
      </c>
      <c r="F67" s="17">
        <f t="shared" si="49"/>
        <v>2.300000000000182</v>
      </c>
      <c r="G67" s="17">
        <f t="shared" si="49"/>
        <v>0</v>
      </c>
      <c r="H67" s="17">
        <f t="shared" si="49"/>
        <v>363.95000000000005</v>
      </c>
      <c r="I67" s="17">
        <f t="shared" si="49"/>
        <v>832.5999999999999</v>
      </c>
      <c r="J67" s="17">
        <f t="shared" si="49"/>
        <v>1666.3999999999999</v>
      </c>
      <c r="K67" s="17">
        <f t="shared" si="49"/>
        <v>1675.0319999999997</v>
      </c>
      <c r="L67" s="17">
        <f t="shared" si="49"/>
        <v>1684.7999999999997</v>
      </c>
      <c r="M67" s="17">
        <f t="shared" si="49"/>
        <v>1851.3999999999999</v>
      </c>
    </row>
    <row r="68" spans="1:13" ht="11.25" customHeight="1">
      <c r="A68" s="19" t="str">
        <f t="shared" si="46"/>
        <v>кумулятивно</v>
      </c>
      <c r="B68" s="20">
        <f aca="true" t="shared" si="50" ref="B68:M68">B36-B18</f>
        <v>0</v>
      </c>
      <c r="C68" s="20">
        <f t="shared" si="50"/>
        <v>0</v>
      </c>
      <c r="D68" s="20">
        <f t="shared" si="50"/>
        <v>0</v>
      </c>
      <c r="E68" s="20">
        <f t="shared" si="50"/>
        <v>-2.300000000000182</v>
      </c>
      <c r="F68" s="20">
        <f t="shared" si="50"/>
        <v>0</v>
      </c>
      <c r="G68" s="20">
        <f t="shared" si="50"/>
        <v>0</v>
      </c>
      <c r="H68" s="20">
        <f t="shared" si="50"/>
        <v>363.9499999999989</v>
      </c>
      <c r="I68" s="20">
        <f t="shared" si="50"/>
        <v>1196.5499999999993</v>
      </c>
      <c r="J68" s="20">
        <f t="shared" si="50"/>
        <v>2862.949999999999</v>
      </c>
      <c r="K68" s="20">
        <f t="shared" si="50"/>
        <v>4537.981999999998</v>
      </c>
      <c r="L68" s="20">
        <f t="shared" si="50"/>
        <v>6222.781999999997</v>
      </c>
      <c r="M68" s="20">
        <f t="shared" si="50"/>
        <v>8074.181999999999</v>
      </c>
    </row>
    <row r="69" spans="1:13" ht="11.25" customHeight="1">
      <c r="A69" s="25" t="str">
        <f t="shared" si="46"/>
        <v>Загалом</v>
      </c>
      <c r="B69" s="26">
        <f aca="true" t="shared" si="51" ref="B69:M69">B37-B19</f>
        <v>434.21609999999987</v>
      </c>
      <c r="C69" s="26">
        <f t="shared" si="51"/>
        <v>1753.9499999999998</v>
      </c>
      <c r="D69" s="26">
        <f t="shared" si="51"/>
        <v>-47.12094999999999</v>
      </c>
      <c r="E69" s="26">
        <f t="shared" si="51"/>
        <v>-240.99556999999993</v>
      </c>
      <c r="F69" s="26">
        <f t="shared" si="51"/>
        <v>-39.403319999999894</v>
      </c>
      <c r="G69" s="26">
        <f t="shared" si="51"/>
        <v>-77.21118999999999</v>
      </c>
      <c r="H69" s="26">
        <f t="shared" si="51"/>
        <v>-298.6987399999999</v>
      </c>
      <c r="I69" s="26">
        <f t="shared" si="51"/>
        <v>78.94999999999993</v>
      </c>
      <c r="J69" s="26">
        <f t="shared" si="51"/>
        <v>912.7499999999999</v>
      </c>
      <c r="K69" s="26">
        <f t="shared" si="51"/>
        <v>499.58199999999965</v>
      </c>
      <c r="L69" s="26">
        <f t="shared" si="51"/>
        <v>595.3499999999997</v>
      </c>
      <c r="M69" s="26">
        <f t="shared" si="51"/>
        <v>686.8499999999997</v>
      </c>
    </row>
    <row r="70" spans="1:13" ht="11.25" customHeight="1">
      <c r="A70" s="27" t="str">
        <f t="shared" si="46"/>
        <v>кумулятивно</v>
      </c>
      <c r="B70" s="28">
        <f aca="true" t="shared" si="52" ref="B70:M70">B38-B20</f>
        <v>434.21609999999987</v>
      </c>
      <c r="C70" s="28">
        <f t="shared" si="52"/>
        <v>3210.2999999999993</v>
      </c>
      <c r="D70" s="28">
        <f t="shared" si="52"/>
        <v>3163.179049999999</v>
      </c>
      <c r="E70" s="28">
        <f t="shared" si="52"/>
        <v>2922.1834799999997</v>
      </c>
      <c r="F70" s="28">
        <f t="shared" si="52"/>
        <v>2882.7801600000003</v>
      </c>
      <c r="G70" s="28">
        <f t="shared" si="52"/>
        <v>2805.5689700000003</v>
      </c>
      <c r="H70" s="28">
        <f t="shared" si="52"/>
        <v>2506.8702300000014</v>
      </c>
      <c r="I70" s="28">
        <f t="shared" si="52"/>
        <v>2585.820230000002</v>
      </c>
      <c r="J70" s="28">
        <f t="shared" si="52"/>
        <v>3498.570230000002</v>
      </c>
      <c r="K70" s="28">
        <f t="shared" si="52"/>
        <v>3998.1522300000024</v>
      </c>
      <c r="L70" s="28">
        <f t="shared" si="52"/>
        <v>4593.502230000003</v>
      </c>
      <c r="M70" s="28">
        <f t="shared" si="52"/>
        <v>5280.352230000003</v>
      </c>
    </row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</sheetData>
  <sheetProtection/>
  <mergeCells count="1">
    <mergeCell ref="A1:M1"/>
  </mergeCells>
  <printOptions/>
  <pageMargins left="0.7480314960629921" right="0.2755905511811024" top="0.1968503937007874" bottom="0.2755905511811024" header="0.1968503937007874" footer="0.275590551181102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2020-07-06T07:09:37Z</dcterms:created>
  <dcterms:modified xsi:type="dcterms:W3CDTF">2020-07-06T07:09:37Z</dcterms:modified>
  <cp:category/>
  <cp:version/>
  <cp:contentType/>
  <cp:contentStatus/>
</cp:coreProperties>
</file>