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120" windowWidth="37395" windowHeight="13620" activeTab="0"/>
  </bookViews>
  <sheets>
    <sheet name="d_zv" sheetId="1" r:id="rId1"/>
  </sheets>
  <definedNames/>
  <calcPr fullCalcOnLoad="1"/>
</workbook>
</file>

<file path=xl/sharedStrings.xml><?xml version="1.0" encoding="utf-8"?>
<sst xmlns="http://schemas.openxmlformats.org/spreadsheetml/2006/main" count="69" uniqueCount="26">
  <si>
    <t>Доходи загального фонду місцевих бюджетів Луганської області</t>
  </si>
  <si>
    <t>станом на</t>
  </si>
  <si>
    <t>Планові показники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</si>
  <si>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</si>
  <si>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</si>
  <si>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</si>
  <si>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</si>
  <si>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</si>
  <si>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</si>
  <si>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</si>
  <si>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</si>
  <si>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</si>
  <si>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</si>
  <si>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</si>
  <si>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</si>
  <si>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Власні</t>
  </si>
  <si>
    <t>кумулятивно</t>
  </si>
  <si>
    <t>Базова дотація</t>
  </si>
  <si>
    <t>Додаткова дотація з ДБ з утримання закладів освіти та охорони здоров'я</t>
  </si>
  <si>
    <t>Стабілізаційна дотація</t>
  </si>
  <si>
    <t>всього</t>
  </si>
  <si>
    <t>Субвенція з ДБ</t>
  </si>
  <si>
    <t>Загалом</t>
  </si>
  <si>
    <t>Фактичні показники</t>
  </si>
  <si>
    <t>Відсотки</t>
  </si>
  <si>
    <t>Відхилення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</si>
</sst>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_ ;[Red]\-#,##0.0\ "/>
    <numFmt numFmtId="185" formatCode="#,##0.0&quot;₴&quot;;[Red]\-#,##0.0&quot;₴&quot;"/>
    <numFmt numFmtId="186" formatCode="[$-422]d\ mmmm\ yyyy&quot; р.&quot;"/>
    <numFmt numFmtId="187" formatCode="#,##0.000_ ;[Red]\-#,##0.000\ "/>
    <numFmt numFmtId="188" formatCode="0.0_ ;\-0.0\ "/>
    <numFmt numFmtId="189" formatCode="#,##0.0"/>
    <numFmt numFmtId="190" formatCode="#,##0_ ;[Red]\-#,##0\ "/>
    <numFmt numFmtId="191" formatCode="0_ ;[Red]\-0\ "/>
    <numFmt numFmtId="192" formatCode="#,##0.00_ ;[Red]\-#,##0.00\ "/>
    <numFmt numFmtId="193" formatCode="0.0000"/>
    <numFmt numFmtId="194" formatCode="0.000"/>
    <numFmt numFmtId="195" formatCode="0.0"/>
    <numFmt numFmtId="196" formatCode="#,##0.0;[Red]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0_ ;[Red]\-#,##0.0000\ "/>
  </numFmts>
  <fonts count="31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7.5"/>
      <name val="Arial Cyr"/>
      <family val="0"/>
    </font>
    <font>
      <sz val="8"/>
      <name val="Arial"/>
      <family val="2"/>
    </font>
    <font>
      <i/>
      <sz val="8"/>
      <name val="Arial Cyr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0">
    <xf numFmtId="0" fontId="0" fillId="0" borderId="0" xfId="0" applyAlignment="1">
      <alignment/>
    </xf>
    <xf numFmtId="49" fontId="21" fillId="0" borderId="0" xfId="0" applyNumberFormat="1" applyFont="1" applyAlignment="1">
      <alignment horizontal="center" vertical="center" wrapText="1"/>
    </xf>
    <xf numFmtId="184" fontId="0" fillId="0" borderId="0" xfId="0" applyNumberFormat="1" applyAlignment="1">
      <alignment/>
    </xf>
    <xf numFmtId="49" fontId="0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right" vertical="center" wrapText="1"/>
    </xf>
    <xf numFmtId="14" fontId="23" fillId="0" borderId="0" xfId="0" applyNumberFormat="1" applyFont="1" applyAlignment="1">
      <alignment horizontal="left" vertical="center" wrapText="1"/>
    </xf>
    <xf numFmtId="184" fontId="0" fillId="0" borderId="10" xfId="0" applyNumberFormat="1" applyBorder="1" applyAlignment="1">
      <alignment/>
    </xf>
    <xf numFmtId="184" fontId="22" fillId="0" borderId="10" xfId="0" applyNumberFormat="1" applyFont="1" applyBorder="1" applyAlignment="1">
      <alignment/>
    </xf>
    <xf numFmtId="49" fontId="22" fillId="0" borderId="10" xfId="0" applyNumberFormat="1" applyFont="1" applyBorder="1" applyAlignment="1">
      <alignment horizontal="center" vertical="center" wrapText="1"/>
    </xf>
    <xf numFmtId="0" fontId="24" fillId="6" borderId="11" xfId="72" applyFont="1" applyFill="1" applyBorder="1" applyAlignment="1">
      <alignment horizontal="center"/>
      <protection/>
    </xf>
    <xf numFmtId="0" fontId="25" fillId="6" borderId="11" xfId="72" applyFont="1" applyFill="1" applyBorder="1" applyAlignment="1">
      <alignment horizontal="center"/>
      <protection/>
    </xf>
    <xf numFmtId="184" fontId="0" fillId="0" borderId="12" xfId="0" applyNumberFormat="1" applyFill="1" applyBorder="1" applyAlignment="1">
      <alignment/>
    </xf>
    <xf numFmtId="184" fontId="26" fillId="0" borderId="12" xfId="0" applyNumberFormat="1" applyFont="1" applyFill="1" applyBorder="1" applyAlignment="1">
      <alignment/>
    </xf>
    <xf numFmtId="184" fontId="0" fillId="0" borderId="0" xfId="0" applyNumberFormat="1" applyBorder="1" applyAlignment="1">
      <alignment/>
    </xf>
    <xf numFmtId="184" fontId="27" fillId="0" borderId="13" xfId="0" applyNumberFormat="1" applyFont="1" applyBorder="1" applyAlignment="1">
      <alignment/>
    </xf>
    <xf numFmtId="184" fontId="28" fillId="0" borderId="13" xfId="0" applyNumberFormat="1" applyFont="1" applyBorder="1" applyAlignment="1">
      <alignment/>
    </xf>
    <xf numFmtId="184" fontId="27" fillId="0" borderId="0" xfId="0" applyNumberFormat="1" applyFont="1" applyBorder="1" applyAlignment="1">
      <alignment/>
    </xf>
    <xf numFmtId="184" fontId="27" fillId="0" borderId="0" xfId="0" applyNumberFormat="1" applyFont="1" applyAlignment="1">
      <alignment/>
    </xf>
    <xf numFmtId="184" fontId="0" fillId="0" borderId="13" xfId="0" applyNumberFormat="1" applyFill="1" applyBorder="1" applyAlignment="1">
      <alignment/>
    </xf>
    <xf numFmtId="184" fontId="26" fillId="0" borderId="13" xfId="0" applyNumberFormat="1" applyFon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0" xfId="0" applyNumberFormat="1" applyFill="1" applyAlignment="1">
      <alignment/>
    </xf>
    <xf numFmtId="184" fontId="0" fillId="0" borderId="13" xfId="0" applyNumberFormat="1" applyFill="1" applyBorder="1" applyAlignment="1">
      <alignment wrapText="1"/>
    </xf>
    <xf numFmtId="184" fontId="26" fillId="0" borderId="13" xfId="0" applyNumberFormat="1" applyFont="1" applyBorder="1" applyAlignment="1">
      <alignment/>
    </xf>
    <xf numFmtId="184" fontId="27" fillId="0" borderId="14" xfId="0" applyNumberFormat="1" applyFont="1" applyBorder="1" applyAlignment="1">
      <alignment/>
    </xf>
    <xf numFmtId="184" fontId="28" fillId="0" borderId="14" xfId="0" applyNumberFormat="1" applyFont="1" applyBorder="1" applyAlignment="1">
      <alignment/>
    </xf>
    <xf numFmtId="184" fontId="24" fillId="0" borderId="11" xfId="0" applyNumberFormat="1" applyFont="1" applyFill="1" applyBorder="1" applyAlignment="1">
      <alignment/>
    </xf>
    <xf numFmtId="184" fontId="29" fillId="0" borderId="11" xfId="0" applyNumberFormat="1" applyFont="1" applyFill="1" applyBorder="1" applyAlignment="1">
      <alignment/>
    </xf>
    <xf numFmtId="184" fontId="30" fillId="0" borderId="0" xfId="0" applyNumberFormat="1" applyFont="1" applyFill="1" applyBorder="1" applyAlignment="1">
      <alignment/>
    </xf>
    <xf numFmtId="184" fontId="30" fillId="0" borderId="0" xfId="0" applyNumberFormat="1" applyFont="1" applyFill="1" applyAlignment="1">
      <alignment/>
    </xf>
    <xf numFmtId="184" fontId="27" fillId="0" borderId="15" xfId="0" applyNumberFormat="1" applyFont="1" applyBorder="1" applyAlignment="1">
      <alignment/>
    </xf>
    <xf numFmtId="184" fontId="28" fillId="0" borderId="15" xfId="0" applyNumberFormat="1" applyFont="1" applyBorder="1" applyAlignment="1">
      <alignment/>
    </xf>
    <xf numFmtId="184" fontId="27" fillId="0" borderId="0" xfId="0" applyNumberFormat="1" applyFont="1" applyFill="1" applyBorder="1" applyAlignment="1">
      <alignment/>
    </xf>
    <xf numFmtId="184" fontId="27" fillId="0" borderId="0" xfId="0" applyNumberFormat="1" applyFont="1" applyFill="1" applyAlignment="1">
      <alignment/>
    </xf>
    <xf numFmtId="184" fontId="24" fillId="0" borderId="11" xfId="0" applyNumberFormat="1" applyFont="1" applyBorder="1" applyAlignment="1">
      <alignment/>
    </xf>
    <xf numFmtId="184" fontId="29" fillId="0" borderId="11" xfId="0" applyNumberFormat="1" applyFont="1" applyBorder="1" applyAlignment="1">
      <alignment/>
    </xf>
    <xf numFmtId="184" fontId="24" fillId="0" borderId="0" xfId="0" applyNumberFormat="1" applyFont="1" applyBorder="1" applyAlignment="1">
      <alignment/>
    </xf>
    <xf numFmtId="184" fontId="24" fillId="0" borderId="0" xfId="0" applyNumberFormat="1" applyFont="1" applyAlignment="1">
      <alignment/>
    </xf>
    <xf numFmtId="184" fontId="27" fillId="0" borderId="11" xfId="0" applyNumberFormat="1" applyFont="1" applyBorder="1" applyAlignment="1">
      <alignment/>
    </xf>
    <xf numFmtId="184" fontId="28" fillId="0" borderId="11" xfId="0" applyNumberFormat="1" applyFont="1" applyBorder="1" applyAlignment="1">
      <alignment/>
    </xf>
    <xf numFmtId="184" fontId="30" fillId="0" borderId="0" xfId="0" applyNumberFormat="1" applyFont="1" applyBorder="1" applyAlignment="1">
      <alignment/>
    </xf>
    <xf numFmtId="184" fontId="30" fillId="0" borderId="0" xfId="0" applyNumberFormat="1" applyFont="1" applyAlignment="1">
      <alignment/>
    </xf>
    <xf numFmtId="184" fontId="27" fillId="0" borderId="16" xfId="0" applyNumberFormat="1" applyFont="1" applyBorder="1" applyAlignment="1">
      <alignment/>
    </xf>
    <xf numFmtId="184" fontId="28" fillId="0" borderId="16" xfId="0" applyNumberFormat="1" applyFont="1" applyBorder="1" applyAlignment="1">
      <alignment/>
    </xf>
    <xf numFmtId="184" fontId="0" fillId="0" borderId="12" xfId="0" applyNumberFormat="1" applyBorder="1" applyAlignment="1">
      <alignment/>
    </xf>
    <xf numFmtId="184" fontId="26" fillId="0" borderId="12" xfId="0" applyNumberFormat="1" applyFont="1" applyBorder="1" applyAlignment="1">
      <alignment/>
    </xf>
    <xf numFmtId="184" fontId="26" fillId="0" borderId="15" xfId="0" applyNumberFormat="1" applyFont="1" applyBorder="1" applyAlignment="1">
      <alignment/>
    </xf>
    <xf numFmtId="184" fontId="0" fillId="0" borderId="13" xfId="0" applyNumberFormat="1" applyBorder="1" applyAlignment="1">
      <alignment/>
    </xf>
    <xf numFmtId="184" fontId="0" fillId="0" borderId="0" xfId="0" applyNumberFormat="1" applyFont="1" applyBorder="1" applyAlignment="1">
      <alignment/>
    </xf>
    <xf numFmtId="184" fontId="0" fillId="0" borderId="0" xfId="0" applyNumberFormat="1" applyFont="1" applyAlignment="1">
      <alignment/>
    </xf>
  </cellXfs>
  <cellStyles count="68">
    <cellStyle name="Normal" xfId="0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_План_факт_r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FM70"/>
  <sheetViews>
    <sheetView showGridLines="0" showRowColHeaders="0" showZeros="0" tabSelected="1" showOutlineSymbols="0" workbookViewId="0" topLeftCell="A1">
      <selection activeCell="N17" sqref="N17"/>
    </sheetView>
  </sheetViews>
  <sheetFormatPr defaultColWidth="9.140625" defaultRowHeight="12"/>
  <cols>
    <col min="1" max="1" width="44.8515625" style="2" customWidth="1"/>
    <col min="2" max="13" width="12.8515625" style="2" customWidth="1"/>
    <col min="14" max="16384" width="9.28125" style="2" customWidth="1"/>
  </cols>
  <sheetData>
    <row r="1" spans="1:13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3"/>
      <c r="B2" s="3"/>
      <c r="C2" s="3"/>
      <c r="D2" s="3"/>
      <c r="E2" s="4" t="s">
        <v>1</v>
      </c>
      <c r="F2" s="5">
        <v>44022</v>
      </c>
      <c r="G2" s="3"/>
      <c r="H2" s="3"/>
      <c r="I2" s="3"/>
      <c r="J2" s="3"/>
      <c r="K2" s="3"/>
      <c r="L2" s="3"/>
      <c r="M2" s="3"/>
    </row>
    <row r="3" spans="1:13" ht="12.75" customHeight="1">
      <c r="A3" s="6"/>
      <c r="B3" s="7"/>
      <c r="C3" s="7"/>
      <c r="D3" s="7"/>
      <c r="E3" s="8"/>
      <c r="F3" s="8"/>
      <c r="G3" s="7"/>
      <c r="H3" s="7"/>
      <c r="I3" s="7"/>
      <c r="J3" s="7"/>
      <c r="K3" s="7"/>
      <c r="L3" s="7"/>
      <c r="M3" s="7"/>
    </row>
    <row r="4" spans="1:13" ht="11.25" customHeight="1">
      <c r="A4" s="9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</row>
    <row r="5" spans="1:169" ht="11.25" customHeight="1">
      <c r="A5" s="11" t="s">
        <v>15</v>
      </c>
      <c r="B5" s="12">
        <v>373.225</v>
      </c>
      <c r="C5" s="12">
        <v>410.04</v>
      </c>
      <c r="D5" s="12">
        <v>442.185</v>
      </c>
      <c r="E5" s="12">
        <v>572.22</v>
      </c>
      <c r="F5" s="12">
        <v>574.435</v>
      </c>
      <c r="G5" s="12">
        <v>690.178</v>
      </c>
      <c r="H5" s="12">
        <v>858.515</v>
      </c>
      <c r="I5" s="12">
        <v>1100.348</v>
      </c>
      <c r="J5" s="12">
        <v>1089.58</v>
      </c>
      <c r="K5" s="12">
        <v>714.93</v>
      </c>
      <c r="L5" s="12">
        <v>832.45</v>
      </c>
      <c r="M5" s="12">
        <v>828.545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</row>
    <row r="6" spans="1:169" s="17" customFormat="1" ht="11.25" customHeight="1">
      <c r="A6" s="14" t="s">
        <v>16</v>
      </c>
      <c r="B6" s="15">
        <f>B5</f>
        <v>373.225</v>
      </c>
      <c r="C6" s="15">
        <f aca="true" t="shared" si="0" ref="C6:M6">B6+C5</f>
        <v>783.2650000000001</v>
      </c>
      <c r="D6" s="15">
        <f t="shared" si="0"/>
        <v>1225.45</v>
      </c>
      <c r="E6" s="15">
        <f t="shared" si="0"/>
        <v>1797.67</v>
      </c>
      <c r="F6" s="15">
        <f t="shared" si="0"/>
        <v>2372.105</v>
      </c>
      <c r="G6" s="15">
        <f t="shared" si="0"/>
        <v>3062.283</v>
      </c>
      <c r="H6" s="15">
        <f t="shared" si="0"/>
        <v>3920.798</v>
      </c>
      <c r="I6" s="15">
        <f t="shared" si="0"/>
        <v>5021.146</v>
      </c>
      <c r="J6" s="15">
        <f t="shared" si="0"/>
        <v>6110.726</v>
      </c>
      <c r="K6" s="15">
        <f t="shared" si="0"/>
        <v>6825.656</v>
      </c>
      <c r="L6" s="15">
        <f t="shared" si="0"/>
        <v>7658.106</v>
      </c>
      <c r="M6" s="15">
        <f t="shared" si="0"/>
        <v>8486.651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</row>
    <row r="7" spans="1:169" s="21" customFormat="1" ht="11.25" customHeight="1">
      <c r="A7" s="18" t="s">
        <v>17</v>
      </c>
      <c r="B7" s="19">
        <v>118.5</v>
      </c>
      <c r="C7" s="19">
        <v>118.5</v>
      </c>
      <c r="D7" s="19">
        <v>118.5</v>
      </c>
      <c r="E7" s="19">
        <v>118.5</v>
      </c>
      <c r="F7" s="19">
        <v>118.5</v>
      </c>
      <c r="G7" s="19">
        <v>118.5</v>
      </c>
      <c r="H7" s="19">
        <v>118.5</v>
      </c>
      <c r="I7" s="19">
        <v>118.5</v>
      </c>
      <c r="J7" s="19">
        <v>118.5</v>
      </c>
      <c r="K7" s="19">
        <v>118.5</v>
      </c>
      <c r="L7" s="19">
        <v>118.5</v>
      </c>
      <c r="M7" s="19">
        <v>118.1</v>
      </c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</row>
    <row r="8" spans="1:169" s="17" customFormat="1" ht="11.25" customHeight="1">
      <c r="A8" s="14" t="s">
        <v>16</v>
      </c>
      <c r="B8" s="15">
        <f>B7</f>
        <v>118.5</v>
      </c>
      <c r="C8" s="15">
        <f aca="true" t="shared" si="1" ref="C8:M8">B8+C7</f>
        <v>237</v>
      </c>
      <c r="D8" s="15">
        <f t="shared" si="1"/>
        <v>355.5</v>
      </c>
      <c r="E8" s="15">
        <f t="shared" si="1"/>
        <v>474</v>
      </c>
      <c r="F8" s="15">
        <f t="shared" si="1"/>
        <v>592.5</v>
      </c>
      <c r="G8" s="15">
        <f t="shared" si="1"/>
        <v>711</v>
      </c>
      <c r="H8" s="15">
        <f t="shared" si="1"/>
        <v>829.5</v>
      </c>
      <c r="I8" s="15">
        <f t="shared" si="1"/>
        <v>948</v>
      </c>
      <c r="J8" s="15">
        <f t="shared" si="1"/>
        <v>1066.5</v>
      </c>
      <c r="K8" s="15">
        <f t="shared" si="1"/>
        <v>1185</v>
      </c>
      <c r="L8" s="15">
        <f t="shared" si="1"/>
        <v>1303.5</v>
      </c>
      <c r="M8" s="15">
        <f t="shared" si="1"/>
        <v>1421.6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</row>
    <row r="9" spans="1:169" s="17" customFormat="1" ht="22.5">
      <c r="A9" s="22" t="s">
        <v>18</v>
      </c>
      <c r="B9" s="23">
        <v>61.3</v>
      </c>
      <c r="C9" s="23">
        <v>61.3</v>
      </c>
      <c r="D9" s="23">
        <v>61.3</v>
      </c>
      <c r="E9" s="23">
        <v>61.3</v>
      </c>
      <c r="F9" s="23">
        <v>61.3</v>
      </c>
      <c r="G9" s="23">
        <v>61.3</v>
      </c>
      <c r="H9" s="23">
        <v>61.3</v>
      </c>
      <c r="I9" s="23">
        <v>61.3</v>
      </c>
      <c r="J9" s="23">
        <v>61.3</v>
      </c>
      <c r="K9" s="23">
        <v>61.3</v>
      </c>
      <c r="L9" s="23">
        <v>61.3</v>
      </c>
      <c r="M9" s="23">
        <v>62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</row>
    <row r="10" spans="1:169" s="17" customFormat="1" ht="11.25" customHeight="1">
      <c r="A10" s="14" t="s">
        <v>16</v>
      </c>
      <c r="B10" s="15">
        <f>B9</f>
        <v>61.3</v>
      </c>
      <c r="C10" s="15">
        <f aca="true" t="shared" si="2" ref="C10:M10">B10+C9</f>
        <v>122.6</v>
      </c>
      <c r="D10" s="15">
        <f t="shared" si="2"/>
        <v>183.89999999999998</v>
      </c>
      <c r="E10" s="15">
        <f t="shared" si="2"/>
        <v>245.2</v>
      </c>
      <c r="F10" s="15">
        <f t="shared" si="2"/>
        <v>306.5</v>
      </c>
      <c r="G10" s="15">
        <f t="shared" si="2"/>
        <v>367.8</v>
      </c>
      <c r="H10" s="15">
        <f t="shared" si="2"/>
        <v>429.1</v>
      </c>
      <c r="I10" s="15">
        <f t="shared" si="2"/>
        <v>490.40000000000003</v>
      </c>
      <c r="J10" s="15">
        <f t="shared" si="2"/>
        <v>551.7</v>
      </c>
      <c r="K10" s="15">
        <f t="shared" si="2"/>
        <v>613</v>
      </c>
      <c r="L10" s="15">
        <f t="shared" si="2"/>
        <v>674.3</v>
      </c>
      <c r="M10" s="15">
        <f t="shared" si="2"/>
        <v>736.3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</row>
    <row r="11" spans="1:169" s="17" customFormat="1" ht="11.25" customHeight="1">
      <c r="A11" s="18" t="s">
        <v>19</v>
      </c>
      <c r="B11" s="23"/>
      <c r="C11" s="23"/>
      <c r="D11" s="23"/>
      <c r="E11" s="23"/>
      <c r="F11" s="23"/>
      <c r="G11" s="23"/>
      <c r="H11" s="23"/>
      <c r="I11" s="23"/>
      <c r="J11" s="23">
        <v>0</v>
      </c>
      <c r="K11" s="23">
        <v>0</v>
      </c>
      <c r="L11" s="23">
        <v>0</v>
      </c>
      <c r="M11" s="23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</row>
    <row r="12" spans="1:169" s="17" customFormat="1" ht="11.25" customHeight="1">
      <c r="A12" s="14" t="s">
        <v>16</v>
      </c>
      <c r="B12" s="15">
        <f>B11</f>
        <v>0</v>
      </c>
      <c r="C12" s="15">
        <f aca="true" t="shared" si="3" ref="C12:M12">B12+C11</f>
        <v>0</v>
      </c>
      <c r="D12" s="15">
        <f t="shared" si="3"/>
        <v>0</v>
      </c>
      <c r="E12" s="15">
        <f t="shared" si="3"/>
        <v>0</v>
      </c>
      <c r="F12" s="15">
        <f t="shared" si="3"/>
        <v>0</v>
      </c>
      <c r="G12" s="15">
        <f t="shared" si="3"/>
        <v>0</v>
      </c>
      <c r="H12" s="15">
        <f t="shared" si="3"/>
        <v>0</v>
      </c>
      <c r="I12" s="15">
        <f t="shared" si="3"/>
        <v>0</v>
      </c>
      <c r="J12" s="15">
        <f t="shared" si="3"/>
        <v>0</v>
      </c>
      <c r="K12" s="15">
        <f t="shared" si="3"/>
        <v>0</v>
      </c>
      <c r="L12" s="15">
        <f t="shared" si="3"/>
        <v>0</v>
      </c>
      <c r="M12" s="15">
        <f t="shared" si="3"/>
        <v>0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</row>
    <row r="13" spans="1:169" s="17" customFormat="1" ht="11.25" customHeight="1">
      <c r="A13" s="18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</row>
    <row r="14" spans="1:169" s="17" customFormat="1" ht="11.25" customHeight="1">
      <c r="A14" s="24" t="s">
        <v>16</v>
      </c>
      <c r="B14" s="25">
        <f>B13</f>
        <v>0</v>
      </c>
      <c r="C14" s="25">
        <f aca="true" t="shared" si="4" ref="C14:M14">B14+C13</f>
        <v>0</v>
      </c>
      <c r="D14" s="25">
        <f t="shared" si="4"/>
        <v>0</v>
      </c>
      <c r="E14" s="25">
        <f t="shared" si="4"/>
        <v>0</v>
      </c>
      <c r="F14" s="25">
        <f t="shared" si="4"/>
        <v>0</v>
      </c>
      <c r="G14" s="25">
        <f t="shared" si="4"/>
        <v>0</v>
      </c>
      <c r="H14" s="25">
        <f t="shared" si="4"/>
        <v>0</v>
      </c>
      <c r="I14" s="25">
        <f t="shared" si="4"/>
        <v>0</v>
      </c>
      <c r="J14" s="25">
        <f t="shared" si="4"/>
        <v>0</v>
      </c>
      <c r="K14" s="25">
        <f t="shared" si="4"/>
        <v>0</v>
      </c>
      <c r="L14" s="25">
        <f t="shared" si="4"/>
        <v>0</v>
      </c>
      <c r="M14" s="25">
        <f t="shared" si="4"/>
        <v>0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</row>
    <row r="15" spans="1:169" s="29" customFormat="1" ht="11.25" customHeight="1">
      <c r="A15" s="26" t="s">
        <v>20</v>
      </c>
      <c r="B15" s="27">
        <f aca="true" t="shared" si="5" ref="B15:M15">+B5+B7+B9+B11</f>
        <v>553.025</v>
      </c>
      <c r="C15" s="27">
        <f t="shared" si="5"/>
        <v>589.8399999999999</v>
      </c>
      <c r="D15" s="27">
        <f t="shared" si="5"/>
        <v>621.9849999999999</v>
      </c>
      <c r="E15" s="27">
        <f t="shared" si="5"/>
        <v>752.02</v>
      </c>
      <c r="F15" s="27">
        <f t="shared" si="5"/>
        <v>754.2349999999999</v>
      </c>
      <c r="G15" s="27">
        <f t="shared" si="5"/>
        <v>869.978</v>
      </c>
      <c r="H15" s="27">
        <f t="shared" si="5"/>
        <v>1038.315</v>
      </c>
      <c r="I15" s="27">
        <f t="shared" si="5"/>
        <v>1280.148</v>
      </c>
      <c r="J15" s="27">
        <f t="shared" si="5"/>
        <v>1269.3799999999999</v>
      </c>
      <c r="K15" s="27">
        <f t="shared" si="5"/>
        <v>894.7299999999999</v>
      </c>
      <c r="L15" s="27">
        <f t="shared" si="5"/>
        <v>1012.25</v>
      </c>
      <c r="M15" s="27">
        <f t="shared" si="5"/>
        <v>1008.645</v>
      </c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</row>
    <row r="16" spans="1:169" s="17" customFormat="1" ht="11.25" customHeight="1">
      <c r="A16" s="30" t="s">
        <v>16</v>
      </c>
      <c r="B16" s="31">
        <f>B15</f>
        <v>553.025</v>
      </c>
      <c r="C16" s="31">
        <f aca="true" t="shared" si="6" ref="C16:M16">B16+C15</f>
        <v>1142.8649999999998</v>
      </c>
      <c r="D16" s="31">
        <f t="shared" si="6"/>
        <v>1764.8499999999997</v>
      </c>
      <c r="E16" s="31">
        <f t="shared" si="6"/>
        <v>2516.87</v>
      </c>
      <c r="F16" s="31">
        <f t="shared" si="6"/>
        <v>3271.1049999999996</v>
      </c>
      <c r="G16" s="31">
        <f t="shared" si="6"/>
        <v>4141.083</v>
      </c>
      <c r="H16" s="31">
        <f t="shared" si="6"/>
        <v>5179.397999999999</v>
      </c>
      <c r="I16" s="31">
        <f t="shared" si="6"/>
        <v>6459.545999999999</v>
      </c>
      <c r="J16" s="31">
        <f t="shared" si="6"/>
        <v>7728.9259999999995</v>
      </c>
      <c r="K16" s="31">
        <f t="shared" si="6"/>
        <v>8623.655999999999</v>
      </c>
      <c r="L16" s="31">
        <f t="shared" si="6"/>
        <v>9635.905999999999</v>
      </c>
      <c r="M16" s="31">
        <f t="shared" si="6"/>
        <v>10644.551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</row>
    <row r="17" spans="1:169" s="33" customFormat="1" ht="11.25" customHeight="1">
      <c r="A17" s="18" t="s">
        <v>21</v>
      </c>
      <c r="B17" s="23">
        <v>501.2</v>
      </c>
      <c r="C17" s="23">
        <v>562.9</v>
      </c>
      <c r="D17" s="23">
        <v>548.4</v>
      </c>
      <c r="E17" s="23">
        <v>405.4</v>
      </c>
      <c r="F17" s="23">
        <v>524.2</v>
      </c>
      <c r="G17" s="23">
        <v>1019.4</v>
      </c>
      <c r="H17" s="23">
        <v>201.3</v>
      </c>
      <c r="I17" s="23">
        <v>232.5</v>
      </c>
      <c r="J17" s="23">
        <v>437.8</v>
      </c>
      <c r="K17" s="23">
        <v>429.168</v>
      </c>
      <c r="L17" s="23">
        <v>419.4</v>
      </c>
      <c r="M17" s="23">
        <v>460.8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</row>
    <row r="18" spans="1:169" s="17" customFormat="1" ht="11.25" customHeight="1">
      <c r="A18" s="24" t="s">
        <v>16</v>
      </c>
      <c r="B18" s="25">
        <f>B17</f>
        <v>501.2</v>
      </c>
      <c r="C18" s="25">
        <f aca="true" t="shared" si="7" ref="C18:M18">B18+C17</f>
        <v>1064.1</v>
      </c>
      <c r="D18" s="25">
        <f t="shared" si="7"/>
        <v>1612.5</v>
      </c>
      <c r="E18" s="25">
        <f t="shared" si="7"/>
        <v>2017.9</v>
      </c>
      <c r="F18" s="25">
        <f t="shared" si="7"/>
        <v>2542.1</v>
      </c>
      <c r="G18" s="25">
        <f t="shared" si="7"/>
        <v>3561.5</v>
      </c>
      <c r="H18" s="25">
        <f t="shared" si="7"/>
        <v>3762.8</v>
      </c>
      <c r="I18" s="25">
        <f t="shared" si="7"/>
        <v>3995.3</v>
      </c>
      <c r="J18" s="25">
        <f t="shared" si="7"/>
        <v>4433.1</v>
      </c>
      <c r="K18" s="25">
        <f t="shared" si="7"/>
        <v>4862.268</v>
      </c>
      <c r="L18" s="25">
        <f t="shared" si="7"/>
        <v>5281.668</v>
      </c>
      <c r="M18" s="25">
        <f t="shared" si="7"/>
        <v>5742.468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</row>
    <row r="19" spans="1:169" s="37" customFormat="1" ht="11.25" customHeight="1">
      <c r="A19" s="34" t="s">
        <v>22</v>
      </c>
      <c r="B19" s="35">
        <f aca="true" t="shared" si="8" ref="B19:M19">B15+B17</f>
        <v>1054.225</v>
      </c>
      <c r="C19" s="35">
        <f t="shared" si="8"/>
        <v>1152.7399999999998</v>
      </c>
      <c r="D19" s="35">
        <f t="shared" si="8"/>
        <v>1170.385</v>
      </c>
      <c r="E19" s="35">
        <f t="shared" si="8"/>
        <v>1157.42</v>
      </c>
      <c r="F19" s="35">
        <f t="shared" si="8"/>
        <v>1278.435</v>
      </c>
      <c r="G19" s="35">
        <f t="shared" si="8"/>
        <v>1889.378</v>
      </c>
      <c r="H19" s="35">
        <f t="shared" si="8"/>
        <v>1239.615</v>
      </c>
      <c r="I19" s="35">
        <f t="shared" si="8"/>
        <v>1512.648</v>
      </c>
      <c r="J19" s="35">
        <f t="shared" si="8"/>
        <v>1707.1799999999998</v>
      </c>
      <c r="K19" s="35">
        <f t="shared" si="8"/>
        <v>1323.898</v>
      </c>
      <c r="L19" s="35">
        <f t="shared" si="8"/>
        <v>1431.65</v>
      </c>
      <c r="M19" s="35">
        <f t="shared" si="8"/>
        <v>1469.445</v>
      </c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</row>
    <row r="20" spans="1:169" s="41" customFormat="1" ht="11.25" customHeight="1">
      <c r="A20" s="38" t="s">
        <v>16</v>
      </c>
      <c r="B20" s="39">
        <f>B19</f>
        <v>1054.225</v>
      </c>
      <c r="C20" s="39">
        <f aca="true" t="shared" si="9" ref="C20:M20">B20+C19</f>
        <v>2206.9649999999997</v>
      </c>
      <c r="D20" s="39">
        <f t="shared" si="9"/>
        <v>3377.3499999999995</v>
      </c>
      <c r="E20" s="39">
        <f t="shared" si="9"/>
        <v>4534.7699999999995</v>
      </c>
      <c r="F20" s="39">
        <f t="shared" si="9"/>
        <v>5813.205</v>
      </c>
      <c r="G20" s="39">
        <f t="shared" si="9"/>
        <v>7702.583</v>
      </c>
      <c r="H20" s="39">
        <f t="shared" si="9"/>
        <v>8942.198</v>
      </c>
      <c r="I20" s="39">
        <f t="shared" si="9"/>
        <v>10454.846</v>
      </c>
      <c r="J20" s="39">
        <f t="shared" si="9"/>
        <v>12162.026</v>
      </c>
      <c r="K20" s="39">
        <f t="shared" si="9"/>
        <v>13485.923999999999</v>
      </c>
      <c r="L20" s="39">
        <f t="shared" si="9"/>
        <v>14917.573999999999</v>
      </c>
      <c r="M20" s="39">
        <f t="shared" si="9"/>
        <v>16387.019</v>
      </c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</row>
    <row r="21" spans="1:169" s="41" customFormat="1" ht="16.5" customHeight="1">
      <c r="A21" s="42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</row>
    <row r="22" spans="1:169" ht="11.25" customHeight="1">
      <c r="A22" s="9" t="s">
        <v>23</v>
      </c>
      <c r="B22" s="10" t="s">
        <v>3</v>
      </c>
      <c r="C22" s="10" t="s">
        <v>4</v>
      </c>
      <c r="D22" s="10" t="s">
        <v>5</v>
      </c>
      <c r="E22" s="10" t="s">
        <v>6</v>
      </c>
      <c r="F22" s="10" t="s">
        <v>7</v>
      </c>
      <c r="G22" s="10" t="s">
        <v>8</v>
      </c>
      <c r="H22" s="10" t="s">
        <v>9</v>
      </c>
      <c r="I22" s="10" t="s">
        <v>10</v>
      </c>
      <c r="J22" s="10" t="s">
        <v>11</v>
      </c>
      <c r="K22" s="10" t="s">
        <v>12</v>
      </c>
      <c r="L22" s="10" t="s">
        <v>13</v>
      </c>
      <c r="M22" s="10" t="s">
        <v>14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</row>
    <row r="23" spans="1:169" ht="11.25" customHeight="1">
      <c r="A23" s="44" t="str">
        <f aca="true" t="shared" si="10" ref="A23:A38">A5</f>
        <v>Власні</v>
      </c>
      <c r="B23" s="45">
        <v>909.45252</v>
      </c>
      <c r="C23" s="45">
        <v>628.7507600000001</v>
      </c>
      <c r="D23" s="45">
        <v>500.35541000000006</v>
      </c>
      <c r="E23" s="45">
        <v>636.5711500000002</v>
      </c>
      <c r="F23" s="45">
        <v>496.19322000000005</v>
      </c>
      <c r="G23" s="45">
        <v>726.4321400000001</v>
      </c>
      <c r="H23" s="45">
        <v>170.53595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</row>
    <row r="24" spans="1:169" s="17" customFormat="1" ht="11.25" customHeight="1">
      <c r="A24" s="14" t="str">
        <f t="shared" si="10"/>
        <v>кумулятивно</v>
      </c>
      <c r="B24" s="15">
        <f>B23</f>
        <v>909.45252</v>
      </c>
      <c r="C24" s="15">
        <f aca="true" t="shared" si="11" ref="C24:M24">B24+C23</f>
        <v>1538.2032800000002</v>
      </c>
      <c r="D24" s="15">
        <f t="shared" si="11"/>
        <v>2038.5586900000003</v>
      </c>
      <c r="E24" s="15">
        <f t="shared" si="11"/>
        <v>2675.1298400000005</v>
      </c>
      <c r="F24" s="15">
        <f t="shared" si="11"/>
        <v>3171.3230600000006</v>
      </c>
      <c r="G24" s="15">
        <f t="shared" si="11"/>
        <v>3897.7552000000005</v>
      </c>
      <c r="H24" s="15">
        <f t="shared" si="11"/>
        <v>4068.2911500000005</v>
      </c>
      <c r="I24" s="15">
        <f t="shared" si="11"/>
        <v>4068.2911500000005</v>
      </c>
      <c r="J24" s="15">
        <f t="shared" si="11"/>
        <v>4068.2911500000005</v>
      </c>
      <c r="K24" s="15">
        <f t="shared" si="11"/>
        <v>4068.2911500000005</v>
      </c>
      <c r="L24" s="15">
        <f t="shared" si="11"/>
        <v>4068.2911500000005</v>
      </c>
      <c r="M24" s="15">
        <f t="shared" si="11"/>
        <v>4068.2911500000005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</row>
    <row r="25" spans="1:169" ht="11.25" customHeight="1">
      <c r="A25" s="18" t="str">
        <f t="shared" si="10"/>
        <v>Базова дотація</v>
      </c>
      <c r="B25" s="23">
        <v>118.5</v>
      </c>
      <c r="C25" s="23">
        <v>118.5</v>
      </c>
      <c r="D25" s="23">
        <v>118.5</v>
      </c>
      <c r="E25" s="23">
        <v>118.5</v>
      </c>
      <c r="F25" s="23">
        <v>118.5</v>
      </c>
      <c r="G25" s="23">
        <v>118.5</v>
      </c>
      <c r="H25" s="23">
        <v>39.5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</row>
    <row r="26" spans="1:169" s="17" customFormat="1" ht="11.25" customHeight="1">
      <c r="A26" s="14" t="str">
        <f t="shared" si="10"/>
        <v>кумулятивно</v>
      </c>
      <c r="B26" s="15">
        <f>B25</f>
        <v>118.5</v>
      </c>
      <c r="C26" s="15">
        <f aca="true" t="shared" si="12" ref="C26:M26">B26+C25</f>
        <v>237</v>
      </c>
      <c r="D26" s="15">
        <f t="shared" si="12"/>
        <v>355.5</v>
      </c>
      <c r="E26" s="15">
        <f t="shared" si="12"/>
        <v>474</v>
      </c>
      <c r="F26" s="15">
        <f t="shared" si="12"/>
        <v>592.5</v>
      </c>
      <c r="G26" s="15">
        <f t="shared" si="12"/>
        <v>711</v>
      </c>
      <c r="H26" s="15">
        <f t="shared" si="12"/>
        <v>750.5</v>
      </c>
      <c r="I26" s="15">
        <f t="shared" si="12"/>
        <v>750.5</v>
      </c>
      <c r="J26" s="15">
        <f t="shared" si="12"/>
        <v>750.5</v>
      </c>
      <c r="K26" s="15">
        <f t="shared" si="12"/>
        <v>750.5</v>
      </c>
      <c r="L26" s="15">
        <f t="shared" si="12"/>
        <v>750.5</v>
      </c>
      <c r="M26" s="15">
        <f t="shared" si="12"/>
        <v>750.5</v>
      </c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</row>
    <row r="27" spans="1:169" s="17" customFormat="1" ht="22.5">
      <c r="A27" s="22" t="str">
        <f t="shared" si="10"/>
        <v>Додаткова дотація з ДБ з утримання закладів освіти та охорони здоров'я</v>
      </c>
      <c r="B27" s="23">
        <v>61.3</v>
      </c>
      <c r="C27" s="23">
        <v>61.3</v>
      </c>
      <c r="D27" s="23">
        <v>61.3</v>
      </c>
      <c r="E27" s="23">
        <v>61.3</v>
      </c>
      <c r="F27" s="23">
        <v>61.3</v>
      </c>
      <c r="G27" s="23">
        <v>61.3</v>
      </c>
      <c r="H27" s="23">
        <v>61.3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</row>
    <row r="28" spans="1:169" s="17" customFormat="1" ht="11.25" customHeight="1">
      <c r="A28" s="14" t="str">
        <f t="shared" si="10"/>
        <v>кумулятивно</v>
      </c>
      <c r="B28" s="15">
        <f>B27</f>
        <v>61.3</v>
      </c>
      <c r="C28" s="15">
        <f aca="true" t="shared" si="13" ref="C28:M28">B28+C27</f>
        <v>122.6</v>
      </c>
      <c r="D28" s="15">
        <f t="shared" si="13"/>
        <v>183.89999999999998</v>
      </c>
      <c r="E28" s="15">
        <f t="shared" si="13"/>
        <v>245.2</v>
      </c>
      <c r="F28" s="15">
        <f t="shared" si="13"/>
        <v>306.5</v>
      </c>
      <c r="G28" s="15">
        <f t="shared" si="13"/>
        <v>367.8</v>
      </c>
      <c r="H28" s="15">
        <f t="shared" si="13"/>
        <v>429.1</v>
      </c>
      <c r="I28" s="15">
        <f t="shared" si="13"/>
        <v>429.1</v>
      </c>
      <c r="J28" s="15">
        <f t="shared" si="13"/>
        <v>429.1</v>
      </c>
      <c r="K28" s="15">
        <f t="shared" si="13"/>
        <v>429.1</v>
      </c>
      <c r="L28" s="15">
        <f t="shared" si="13"/>
        <v>429.1</v>
      </c>
      <c r="M28" s="15">
        <f t="shared" si="13"/>
        <v>429.1</v>
      </c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</row>
    <row r="29" spans="1:169" s="17" customFormat="1" ht="11.25" customHeight="1">
      <c r="A29" s="18" t="str">
        <f t="shared" si="10"/>
        <v>Стабілізаційна дотація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>
        <v>0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</row>
    <row r="30" spans="1:169" s="17" customFormat="1" ht="11.25" customHeight="1">
      <c r="A30" s="14" t="str">
        <f t="shared" si="10"/>
        <v>кумулятивно</v>
      </c>
      <c r="B30" s="15">
        <f>B29</f>
        <v>0</v>
      </c>
      <c r="C30" s="15">
        <f aca="true" t="shared" si="14" ref="C30:M30">B30+C29</f>
        <v>0</v>
      </c>
      <c r="D30" s="15">
        <f t="shared" si="14"/>
        <v>0</v>
      </c>
      <c r="E30" s="15">
        <f t="shared" si="14"/>
        <v>0</v>
      </c>
      <c r="F30" s="15">
        <f t="shared" si="14"/>
        <v>0</v>
      </c>
      <c r="G30" s="15">
        <f t="shared" si="14"/>
        <v>0</v>
      </c>
      <c r="H30" s="15">
        <f t="shared" si="14"/>
        <v>0</v>
      </c>
      <c r="I30" s="15">
        <f t="shared" si="14"/>
        <v>0</v>
      </c>
      <c r="J30" s="15">
        <f t="shared" si="14"/>
        <v>0</v>
      </c>
      <c r="K30" s="15">
        <f t="shared" si="14"/>
        <v>0</v>
      </c>
      <c r="L30" s="15">
        <f t="shared" si="14"/>
        <v>0</v>
      </c>
      <c r="M30" s="15">
        <f t="shared" si="14"/>
        <v>0</v>
      </c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</row>
    <row r="31" spans="1:169" s="17" customFormat="1" ht="11.25" customHeight="1">
      <c r="A31" s="18">
        <f t="shared" si="10"/>
        <v>0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</row>
    <row r="32" spans="1:169" s="17" customFormat="1" ht="11.25" customHeight="1">
      <c r="A32" s="24" t="str">
        <f t="shared" si="10"/>
        <v>кумулятивно</v>
      </c>
      <c r="B32" s="25">
        <f>B31</f>
        <v>0</v>
      </c>
      <c r="C32" s="25">
        <f aca="true" t="shared" si="15" ref="C32:M32">B32+C31</f>
        <v>0</v>
      </c>
      <c r="D32" s="25">
        <f t="shared" si="15"/>
        <v>0</v>
      </c>
      <c r="E32" s="25">
        <f t="shared" si="15"/>
        <v>0</v>
      </c>
      <c r="F32" s="25">
        <f t="shared" si="15"/>
        <v>0</v>
      </c>
      <c r="G32" s="25">
        <f t="shared" si="15"/>
        <v>0</v>
      </c>
      <c r="H32" s="25">
        <f t="shared" si="15"/>
        <v>0</v>
      </c>
      <c r="I32" s="25">
        <f t="shared" si="15"/>
        <v>0</v>
      </c>
      <c r="J32" s="25">
        <f t="shared" si="15"/>
        <v>0</v>
      </c>
      <c r="K32" s="25">
        <f t="shared" si="15"/>
        <v>0</v>
      </c>
      <c r="L32" s="25">
        <f t="shared" si="15"/>
        <v>0</v>
      </c>
      <c r="M32" s="25">
        <f t="shared" si="15"/>
        <v>0</v>
      </c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</row>
    <row r="33" spans="1:169" s="41" customFormat="1" ht="11.25" customHeight="1">
      <c r="A33" s="26" t="str">
        <f t="shared" si="10"/>
        <v>всього</v>
      </c>
      <c r="B33" s="27">
        <f aca="true" t="shared" si="16" ref="B33:M33">B23+B25+B27+B29</f>
        <v>1089.25252</v>
      </c>
      <c r="C33" s="27">
        <f t="shared" si="16"/>
        <v>808.5507600000001</v>
      </c>
      <c r="D33" s="27">
        <f t="shared" si="16"/>
        <v>680.1554100000001</v>
      </c>
      <c r="E33" s="27">
        <f t="shared" si="16"/>
        <v>816.3711500000002</v>
      </c>
      <c r="F33" s="27">
        <f t="shared" si="16"/>
        <v>675.9932200000001</v>
      </c>
      <c r="G33" s="27">
        <f t="shared" si="16"/>
        <v>906.2321400000001</v>
      </c>
      <c r="H33" s="27">
        <f t="shared" si="16"/>
        <v>271.33595</v>
      </c>
      <c r="I33" s="27">
        <f t="shared" si="16"/>
        <v>0</v>
      </c>
      <c r="J33" s="27">
        <f t="shared" si="16"/>
        <v>0</v>
      </c>
      <c r="K33" s="27">
        <f t="shared" si="16"/>
        <v>0</v>
      </c>
      <c r="L33" s="27">
        <f t="shared" si="16"/>
        <v>0</v>
      </c>
      <c r="M33" s="27">
        <f t="shared" si="16"/>
        <v>0</v>
      </c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</row>
    <row r="34" spans="1:169" s="17" customFormat="1" ht="11.25" customHeight="1">
      <c r="A34" s="30" t="str">
        <f t="shared" si="10"/>
        <v>кумулятивно</v>
      </c>
      <c r="B34" s="31">
        <f>+B33</f>
        <v>1089.25252</v>
      </c>
      <c r="C34" s="31">
        <f aca="true" t="shared" si="17" ref="C34:M34">B34+C33</f>
        <v>1897.80328</v>
      </c>
      <c r="D34" s="31">
        <f t="shared" si="17"/>
        <v>2577.9586900000004</v>
      </c>
      <c r="E34" s="31">
        <f t="shared" si="17"/>
        <v>3394.3298400000003</v>
      </c>
      <c r="F34" s="31">
        <f t="shared" si="17"/>
        <v>4070.3230600000006</v>
      </c>
      <c r="G34" s="31">
        <f t="shared" si="17"/>
        <v>4976.555200000001</v>
      </c>
      <c r="H34" s="31">
        <f t="shared" si="17"/>
        <v>5247.89115</v>
      </c>
      <c r="I34" s="31">
        <f t="shared" si="17"/>
        <v>5247.89115</v>
      </c>
      <c r="J34" s="31">
        <f t="shared" si="17"/>
        <v>5247.89115</v>
      </c>
      <c r="K34" s="31">
        <f t="shared" si="17"/>
        <v>5247.89115</v>
      </c>
      <c r="L34" s="31">
        <f t="shared" si="17"/>
        <v>5247.89115</v>
      </c>
      <c r="M34" s="31">
        <f t="shared" si="17"/>
        <v>5247.89115</v>
      </c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</row>
    <row r="35" spans="1:169" s="17" customFormat="1" ht="11.25" customHeight="1">
      <c r="A35" s="18" t="str">
        <f t="shared" si="10"/>
        <v>Субвенція з ДБ</v>
      </c>
      <c r="B35" s="23">
        <v>501.2</v>
      </c>
      <c r="C35" s="23">
        <v>562.9</v>
      </c>
      <c r="D35" s="23">
        <v>548.4</v>
      </c>
      <c r="E35" s="23">
        <v>403.1</v>
      </c>
      <c r="F35" s="23">
        <v>526.5</v>
      </c>
      <c r="G35" s="23">
        <v>1019.4</v>
      </c>
      <c r="H35" s="23">
        <v>110.65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</row>
    <row r="36" spans="1:169" s="17" customFormat="1" ht="11.25" customHeight="1">
      <c r="A36" s="24" t="str">
        <f t="shared" si="10"/>
        <v>кумулятивно</v>
      </c>
      <c r="B36" s="25">
        <f>B35</f>
        <v>501.2</v>
      </c>
      <c r="C36" s="25">
        <f aca="true" t="shared" si="18" ref="C36:M36">B36+C35</f>
        <v>1064.1</v>
      </c>
      <c r="D36" s="25">
        <f t="shared" si="18"/>
        <v>1612.5</v>
      </c>
      <c r="E36" s="25">
        <f t="shared" si="18"/>
        <v>2015.6</v>
      </c>
      <c r="F36" s="25">
        <f t="shared" si="18"/>
        <v>2542.1</v>
      </c>
      <c r="G36" s="25">
        <f t="shared" si="18"/>
        <v>3561.5</v>
      </c>
      <c r="H36" s="25">
        <f t="shared" si="18"/>
        <v>3672.15</v>
      </c>
      <c r="I36" s="25">
        <f t="shared" si="18"/>
        <v>3672.15</v>
      </c>
      <c r="J36" s="25">
        <f t="shared" si="18"/>
        <v>3672.15</v>
      </c>
      <c r="K36" s="25">
        <f t="shared" si="18"/>
        <v>3672.15</v>
      </c>
      <c r="L36" s="25">
        <f t="shared" si="18"/>
        <v>3672.15</v>
      </c>
      <c r="M36" s="25">
        <f t="shared" si="18"/>
        <v>3672.15</v>
      </c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</row>
    <row r="37" spans="1:169" s="37" customFormat="1" ht="11.25" customHeight="1">
      <c r="A37" s="34" t="str">
        <f t="shared" si="10"/>
        <v>Загалом</v>
      </c>
      <c r="B37" s="35">
        <f aca="true" t="shared" si="19" ref="B37:M37">B33+B35</f>
        <v>1590.45252</v>
      </c>
      <c r="C37" s="35">
        <f t="shared" si="19"/>
        <v>1371.4507600000002</v>
      </c>
      <c r="D37" s="35">
        <f t="shared" si="19"/>
        <v>1228.5554100000002</v>
      </c>
      <c r="E37" s="35">
        <f t="shared" si="19"/>
        <v>1219.4711500000003</v>
      </c>
      <c r="F37" s="35">
        <f t="shared" si="19"/>
        <v>1202.49322</v>
      </c>
      <c r="G37" s="35">
        <f t="shared" si="19"/>
        <v>1925.6321400000002</v>
      </c>
      <c r="H37" s="35">
        <f t="shared" si="19"/>
        <v>381.98595</v>
      </c>
      <c r="I37" s="35">
        <f t="shared" si="19"/>
        <v>0</v>
      </c>
      <c r="J37" s="35">
        <f t="shared" si="19"/>
        <v>0</v>
      </c>
      <c r="K37" s="35">
        <f t="shared" si="19"/>
        <v>0</v>
      </c>
      <c r="L37" s="35">
        <f t="shared" si="19"/>
        <v>0</v>
      </c>
      <c r="M37" s="35">
        <f t="shared" si="19"/>
        <v>0</v>
      </c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</row>
    <row r="38" spans="1:169" s="41" customFormat="1" ht="11.25" customHeight="1">
      <c r="A38" s="38" t="str">
        <f t="shared" si="10"/>
        <v>кумулятивно</v>
      </c>
      <c r="B38" s="39">
        <f>B37</f>
        <v>1590.45252</v>
      </c>
      <c r="C38" s="39">
        <f aca="true" t="shared" si="20" ref="C38:M38">B38+C37</f>
        <v>2961.9032800000004</v>
      </c>
      <c r="D38" s="39">
        <f t="shared" si="20"/>
        <v>4190.45869</v>
      </c>
      <c r="E38" s="39">
        <f t="shared" si="20"/>
        <v>5409.929840000001</v>
      </c>
      <c r="F38" s="39">
        <f t="shared" si="20"/>
        <v>6612.423060000001</v>
      </c>
      <c r="G38" s="39">
        <f t="shared" si="20"/>
        <v>8538.0552</v>
      </c>
      <c r="H38" s="39">
        <f t="shared" si="20"/>
        <v>8920.041150000001</v>
      </c>
      <c r="I38" s="39">
        <f t="shared" si="20"/>
        <v>8920.041150000001</v>
      </c>
      <c r="J38" s="39">
        <f t="shared" si="20"/>
        <v>8920.041150000001</v>
      </c>
      <c r="K38" s="39">
        <f t="shared" si="20"/>
        <v>8920.041150000001</v>
      </c>
      <c r="L38" s="39">
        <f t="shared" si="20"/>
        <v>8920.041150000001</v>
      </c>
      <c r="M38" s="39">
        <f t="shared" si="20"/>
        <v>8920.041150000001</v>
      </c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</row>
    <row r="39" spans="1:169" s="41" customFormat="1" ht="16.5" customHeight="1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</row>
    <row r="40" spans="1:169" ht="11.25" customHeight="1">
      <c r="A40" s="9" t="s">
        <v>24</v>
      </c>
      <c r="B40" s="10" t="s">
        <v>3</v>
      </c>
      <c r="C40" s="10" t="s">
        <v>4</v>
      </c>
      <c r="D40" s="10" t="s">
        <v>5</v>
      </c>
      <c r="E40" s="10" t="s">
        <v>6</v>
      </c>
      <c r="F40" s="10" t="s">
        <v>7</v>
      </c>
      <c r="G40" s="10" t="s">
        <v>8</v>
      </c>
      <c r="H40" s="10" t="s">
        <v>9</v>
      </c>
      <c r="I40" s="10" t="s">
        <v>10</v>
      </c>
      <c r="J40" s="10" t="s">
        <v>11</v>
      </c>
      <c r="K40" s="10" t="s">
        <v>12</v>
      </c>
      <c r="L40" s="10" t="s">
        <v>13</v>
      </c>
      <c r="M40" s="10" t="s">
        <v>14</v>
      </c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</row>
    <row r="41" spans="1:169" ht="11.25" customHeight="1">
      <c r="A41" s="44" t="str">
        <f aca="true" t="shared" si="21" ref="A41:A48">A5</f>
        <v>Власні</v>
      </c>
      <c r="B41" s="45">
        <f aca="true" t="shared" si="22" ref="B41:M41">IF(B5=0,0,ROUND(B23/B5*100,1))</f>
        <v>243.7</v>
      </c>
      <c r="C41" s="45">
        <f t="shared" si="22"/>
        <v>153.3</v>
      </c>
      <c r="D41" s="45">
        <f t="shared" si="22"/>
        <v>113.2</v>
      </c>
      <c r="E41" s="45">
        <f t="shared" si="22"/>
        <v>111.2</v>
      </c>
      <c r="F41" s="45">
        <f t="shared" si="22"/>
        <v>86.4</v>
      </c>
      <c r="G41" s="45">
        <f t="shared" si="22"/>
        <v>105.3</v>
      </c>
      <c r="H41" s="45">
        <f t="shared" si="22"/>
        <v>19.9</v>
      </c>
      <c r="I41" s="45">
        <f t="shared" si="22"/>
        <v>0</v>
      </c>
      <c r="J41" s="45">
        <f t="shared" si="22"/>
        <v>0</v>
      </c>
      <c r="K41" s="45">
        <f t="shared" si="22"/>
        <v>0</v>
      </c>
      <c r="L41" s="45">
        <f t="shared" si="22"/>
        <v>0</v>
      </c>
      <c r="M41" s="45">
        <f t="shared" si="22"/>
        <v>0</v>
      </c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</row>
    <row r="42" spans="1:169" ht="11.25" customHeight="1">
      <c r="A42" s="14" t="str">
        <f t="shared" si="21"/>
        <v>кумулятивно</v>
      </c>
      <c r="B42" s="15">
        <f aca="true" t="shared" si="23" ref="B42:M42">IF(B6=0,0,ROUND(B24/B6*100,1))</f>
        <v>243.7</v>
      </c>
      <c r="C42" s="15">
        <f t="shared" si="23"/>
        <v>196.4</v>
      </c>
      <c r="D42" s="15">
        <f t="shared" si="23"/>
        <v>166.4</v>
      </c>
      <c r="E42" s="15">
        <f t="shared" si="23"/>
        <v>148.8</v>
      </c>
      <c r="F42" s="15">
        <f t="shared" si="23"/>
        <v>133.7</v>
      </c>
      <c r="G42" s="15">
        <f t="shared" si="23"/>
        <v>127.3</v>
      </c>
      <c r="H42" s="15">
        <f t="shared" si="23"/>
        <v>103.8</v>
      </c>
      <c r="I42" s="15">
        <f t="shared" si="23"/>
        <v>81</v>
      </c>
      <c r="J42" s="15">
        <f t="shared" si="23"/>
        <v>66.6</v>
      </c>
      <c r="K42" s="15">
        <f t="shared" si="23"/>
        <v>59.6</v>
      </c>
      <c r="L42" s="15">
        <f t="shared" si="23"/>
        <v>53.1</v>
      </c>
      <c r="M42" s="15">
        <f t="shared" si="23"/>
        <v>47.9</v>
      </c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</row>
    <row r="43" spans="1:169" ht="11.25" customHeight="1">
      <c r="A43" s="18" t="str">
        <f t="shared" si="21"/>
        <v>Базова дотація</v>
      </c>
      <c r="B43" s="23">
        <f aca="true" t="shared" si="24" ref="B43:M43">IF(B7=0,0,ROUND(B25/B7*100,1))</f>
        <v>100</v>
      </c>
      <c r="C43" s="23">
        <f t="shared" si="24"/>
        <v>100</v>
      </c>
      <c r="D43" s="23">
        <f t="shared" si="24"/>
        <v>100</v>
      </c>
      <c r="E43" s="23">
        <f t="shared" si="24"/>
        <v>100</v>
      </c>
      <c r="F43" s="23">
        <f t="shared" si="24"/>
        <v>100</v>
      </c>
      <c r="G43" s="23">
        <f t="shared" si="24"/>
        <v>100</v>
      </c>
      <c r="H43" s="23">
        <f t="shared" si="24"/>
        <v>33.3</v>
      </c>
      <c r="I43" s="23">
        <f t="shared" si="24"/>
        <v>0</v>
      </c>
      <c r="J43" s="23">
        <f t="shared" si="24"/>
        <v>0</v>
      </c>
      <c r="K43" s="23">
        <f t="shared" si="24"/>
        <v>0</v>
      </c>
      <c r="L43" s="23">
        <f t="shared" si="24"/>
        <v>0</v>
      </c>
      <c r="M43" s="23">
        <f t="shared" si="24"/>
        <v>0</v>
      </c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</row>
    <row r="44" spans="1:169" ht="11.25" customHeight="1">
      <c r="A44" s="14" t="str">
        <f t="shared" si="21"/>
        <v>кумулятивно</v>
      </c>
      <c r="B44" s="15">
        <f aca="true" t="shared" si="25" ref="B44:M44">IF(B8=0,0,ROUND(B26/B8*100,1))</f>
        <v>100</v>
      </c>
      <c r="C44" s="15">
        <f t="shared" si="25"/>
        <v>100</v>
      </c>
      <c r="D44" s="15">
        <f t="shared" si="25"/>
        <v>100</v>
      </c>
      <c r="E44" s="15">
        <f t="shared" si="25"/>
        <v>100</v>
      </c>
      <c r="F44" s="15">
        <f t="shared" si="25"/>
        <v>100</v>
      </c>
      <c r="G44" s="15">
        <f t="shared" si="25"/>
        <v>100</v>
      </c>
      <c r="H44" s="15">
        <f t="shared" si="25"/>
        <v>90.5</v>
      </c>
      <c r="I44" s="15">
        <f t="shared" si="25"/>
        <v>79.2</v>
      </c>
      <c r="J44" s="15">
        <f t="shared" si="25"/>
        <v>70.4</v>
      </c>
      <c r="K44" s="15">
        <f t="shared" si="25"/>
        <v>63.3</v>
      </c>
      <c r="L44" s="15">
        <f t="shared" si="25"/>
        <v>57.6</v>
      </c>
      <c r="M44" s="15">
        <f t="shared" si="25"/>
        <v>52.8</v>
      </c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</row>
    <row r="45" spans="1:169" ht="22.5">
      <c r="A45" s="22" t="str">
        <f t="shared" si="21"/>
        <v>Додаткова дотація з ДБ з утримання закладів освіти та охорони здоров'я</v>
      </c>
      <c r="B45" s="23">
        <f aca="true" t="shared" si="26" ref="B45:M45">IF(B9=0,0,ROUND(B27/B9*100,1))</f>
        <v>100</v>
      </c>
      <c r="C45" s="23">
        <f t="shared" si="26"/>
        <v>100</v>
      </c>
      <c r="D45" s="23">
        <f t="shared" si="26"/>
        <v>100</v>
      </c>
      <c r="E45" s="23">
        <f t="shared" si="26"/>
        <v>100</v>
      </c>
      <c r="F45" s="23">
        <f t="shared" si="26"/>
        <v>100</v>
      </c>
      <c r="G45" s="23">
        <f t="shared" si="26"/>
        <v>100</v>
      </c>
      <c r="H45" s="23">
        <f t="shared" si="26"/>
        <v>100</v>
      </c>
      <c r="I45" s="23">
        <f t="shared" si="26"/>
        <v>0</v>
      </c>
      <c r="J45" s="23">
        <f t="shared" si="26"/>
        <v>0</v>
      </c>
      <c r="K45" s="23">
        <f t="shared" si="26"/>
        <v>0</v>
      </c>
      <c r="L45" s="23">
        <f t="shared" si="26"/>
        <v>0</v>
      </c>
      <c r="M45" s="23">
        <f t="shared" si="26"/>
        <v>0</v>
      </c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</row>
    <row r="46" spans="1:169" ht="11.25" customHeight="1">
      <c r="A46" s="14" t="str">
        <f t="shared" si="21"/>
        <v>кумулятивно</v>
      </c>
      <c r="B46" s="15">
        <f aca="true" t="shared" si="27" ref="B46:M46">IF(B10=0,0,ROUND(B28/B10*100,1))</f>
        <v>100</v>
      </c>
      <c r="C46" s="15">
        <f t="shared" si="27"/>
        <v>100</v>
      </c>
      <c r="D46" s="15">
        <f t="shared" si="27"/>
        <v>100</v>
      </c>
      <c r="E46" s="15">
        <f t="shared" si="27"/>
        <v>100</v>
      </c>
      <c r="F46" s="15">
        <f t="shared" si="27"/>
        <v>100</v>
      </c>
      <c r="G46" s="15">
        <f t="shared" si="27"/>
        <v>100</v>
      </c>
      <c r="H46" s="15">
        <f t="shared" si="27"/>
        <v>100</v>
      </c>
      <c r="I46" s="15">
        <f t="shared" si="27"/>
        <v>87.5</v>
      </c>
      <c r="J46" s="15">
        <f t="shared" si="27"/>
        <v>77.8</v>
      </c>
      <c r="K46" s="15">
        <f t="shared" si="27"/>
        <v>70</v>
      </c>
      <c r="L46" s="15">
        <f t="shared" si="27"/>
        <v>63.6</v>
      </c>
      <c r="M46" s="15">
        <f t="shared" si="27"/>
        <v>58.3</v>
      </c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</row>
    <row r="47" spans="1:169" ht="11.25" customHeight="1">
      <c r="A47" s="18" t="str">
        <f t="shared" si="21"/>
        <v>Стабілізаційна дотація</v>
      </c>
      <c r="B47" s="23">
        <f aca="true" t="shared" si="28" ref="B47:M47">IF(B11=0,0,ROUND(B29/B11*100,1))</f>
        <v>0</v>
      </c>
      <c r="C47" s="23">
        <f t="shared" si="28"/>
        <v>0</v>
      </c>
      <c r="D47" s="23">
        <f t="shared" si="28"/>
        <v>0</v>
      </c>
      <c r="E47" s="23">
        <f t="shared" si="28"/>
        <v>0</v>
      </c>
      <c r="F47" s="23">
        <f t="shared" si="28"/>
        <v>0</v>
      </c>
      <c r="G47" s="23">
        <f t="shared" si="28"/>
        <v>0</v>
      </c>
      <c r="H47" s="23">
        <f t="shared" si="28"/>
        <v>0</v>
      </c>
      <c r="I47" s="23">
        <f t="shared" si="28"/>
        <v>0</v>
      </c>
      <c r="J47" s="23">
        <f t="shared" si="28"/>
        <v>0</v>
      </c>
      <c r="K47" s="23">
        <f t="shared" si="28"/>
        <v>0</v>
      </c>
      <c r="L47" s="23">
        <f t="shared" si="28"/>
        <v>0</v>
      </c>
      <c r="M47" s="23">
        <f t="shared" si="28"/>
        <v>0</v>
      </c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</row>
    <row r="48" spans="1:169" ht="11.25" customHeight="1">
      <c r="A48" s="24" t="str">
        <f t="shared" si="21"/>
        <v>кумулятивно</v>
      </c>
      <c r="B48" s="15">
        <f aca="true" t="shared" si="29" ref="B48:M48">IF(B12=0,0,ROUND(B30/B12*100,1))</f>
        <v>0</v>
      </c>
      <c r="C48" s="15">
        <f t="shared" si="29"/>
        <v>0</v>
      </c>
      <c r="D48" s="15">
        <f t="shared" si="29"/>
        <v>0</v>
      </c>
      <c r="E48" s="15">
        <f t="shared" si="29"/>
        <v>0</v>
      </c>
      <c r="F48" s="15">
        <f t="shared" si="29"/>
        <v>0</v>
      </c>
      <c r="G48" s="15">
        <f t="shared" si="29"/>
        <v>0</v>
      </c>
      <c r="H48" s="15">
        <f t="shared" si="29"/>
        <v>0</v>
      </c>
      <c r="I48" s="15">
        <f t="shared" si="29"/>
        <v>0</v>
      </c>
      <c r="J48" s="15">
        <f t="shared" si="29"/>
        <v>0</v>
      </c>
      <c r="K48" s="15">
        <f t="shared" si="29"/>
        <v>0</v>
      </c>
      <c r="L48" s="15">
        <f t="shared" si="29"/>
        <v>0</v>
      </c>
      <c r="M48" s="15">
        <f t="shared" si="29"/>
        <v>0</v>
      </c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</row>
    <row r="49" spans="1:169" s="37" customFormat="1" ht="11.25" customHeight="1">
      <c r="A49" s="34" t="str">
        <f aca="true" t="shared" si="30" ref="A49:A54">A15</f>
        <v>всього</v>
      </c>
      <c r="B49" s="35">
        <f aca="true" t="shared" si="31" ref="B49:M49">IF(B15=0,0,ROUND(B33/B15*100,1))</f>
        <v>197</v>
      </c>
      <c r="C49" s="35">
        <f t="shared" si="31"/>
        <v>137.1</v>
      </c>
      <c r="D49" s="35">
        <f t="shared" si="31"/>
        <v>109.4</v>
      </c>
      <c r="E49" s="35">
        <f t="shared" si="31"/>
        <v>108.6</v>
      </c>
      <c r="F49" s="35">
        <f t="shared" si="31"/>
        <v>89.6</v>
      </c>
      <c r="G49" s="35">
        <f t="shared" si="31"/>
        <v>104.2</v>
      </c>
      <c r="H49" s="35">
        <f t="shared" si="31"/>
        <v>26.1</v>
      </c>
      <c r="I49" s="35">
        <f t="shared" si="31"/>
        <v>0</v>
      </c>
      <c r="J49" s="35">
        <f t="shared" si="31"/>
        <v>0</v>
      </c>
      <c r="K49" s="35">
        <f t="shared" si="31"/>
        <v>0</v>
      </c>
      <c r="L49" s="35">
        <f t="shared" si="31"/>
        <v>0</v>
      </c>
      <c r="M49" s="35">
        <f t="shared" si="31"/>
        <v>0</v>
      </c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</row>
    <row r="50" spans="1:169" s="41" customFormat="1" ht="11.25" customHeight="1">
      <c r="A50" s="30" t="str">
        <f t="shared" si="30"/>
        <v>кумулятивно</v>
      </c>
      <c r="B50" s="46">
        <f aca="true" t="shared" si="32" ref="B50:M50">IF(B16=0,0,ROUND(B34/B16*100,1))</f>
        <v>197</v>
      </c>
      <c r="C50" s="31">
        <f t="shared" si="32"/>
        <v>166.1</v>
      </c>
      <c r="D50" s="31">
        <f t="shared" si="32"/>
        <v>146.1</v>
      </c>
      <c r="E50" s="31">
        <f t="shared" si="32"/>
        <v>134.9</v>
      </c>
      <c r="F50" s="31">
        <f t="shared" si="32"/>
        <v>124.4</v>
      </c>
      <c r="G50" s="31">
        <f t="shared" si="32"/>
        <v>120.2</v>
      </c>
      <c r="H50" s="31">
        <f t="shared" si="32"/>
        <v>101.3</v>
      </c>
      <c r="I50" s="31">
        <f t="shared" si="32"/>
        <v>81.2</v>
      </c>
      <c r="J50" s="31">
        <f t="shared" si="32"/>
        <v>67.9</v>
      </c>
      <c r="K50" s="31">
        <f t="shared" si="32"/>
        <v>60.9</v>
      </c>
      <c r="L50" s="31">
        <f t="shared" si="32"/>
        <v>54.5</v>
      </c>
      <c r="M50" s="31">
        <f t="shared" si="32"/>
        <v>49.3</v>
      </c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</row>
    <row r="51" spans="1:169" s="17" customFormat="1" ht="11.25" customHeight="1">
      <c r="A51" s="47" t="str">
        <f t="shared" si="30"/>
        <v>Субвенція з ДБ</v>
      </c>
      <c r="B51" s="23">
        <f aca="true" t="shared" si="33" ref="B51:M51">IF(B17=0,0,ROUND(B35/B17*100,1))</f>
        <v>100</v>
      </c>
      <c r="C51" s="23">
        <f t="shared" si="33"/>
        <v>100</v>
      </c>
      <c r="D51" s="23">
        <f t="shared" si="33"/>
        <v>100</v>
      </c>
      <c r="E51" s="23">
        <f t="shared" si="33"/>
        <v>99.4</v>
      </c>
      <c r="F51" s="23">
        <f t="shared" si="33"/>
        <v>100.4</v>
      </c>
      <c r="G51" s="23">
        <f t="shared" si="33"/>
        <v>100</v>
      </c>
      <c r="H51" s="23">
        <f t="shared" si="33"/>
        <v>55</v>
      </c>
      <c r="I51" s="23">
        <f t="shared" si="33"/>
        <v>0</v>
      </c>
      <c r="J51" s="23">
        <f t="shared" si="33"/>
        <v>0</v>
      </c>
      <c r="K51" s="23">
        <f t="shared" si="33"/>
        <v>0</v>
      </c>
      <c r="L51" s="23">
        <f t="shared" si="33"/>
        <v>0</v>
      </c>
      <c r="M51" s="23">
        <f t="shared" si="33"/>
        <v>0</v>
      </c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</row>
    <row r="52" spans="1:169" s="17" customFormat="1" ht="11.25" customHeight="1">
      <c r="A52" s="24" t="str">
        <f t="shared" si="30"/>
        <v>кумулятивно</v>
      </c>
      <c r="B52" s="25">
        <f aca="true" t="shared" si="34" ref="B52:M52">IF(B18=0,0,ROUND(B36/B18*100,1))</f>
        <v>100</v>
      </c>
      <c r="C52" s="25">
        <f t="shared" si="34"/>
        <v>100</v>
      </c>
      <c r="D52" s="25">
        <f t="shared" si="34"/>
        <v>100</v>
      </c>
      <c r="E52" s="25">
        <f t="shared" si="34"/>
        <v>99.9</v>
      </c>
      <c r="F52" s="25">
        <f t="shared" si="34"/>
        <v>100</v>
      </c>
      <c r="G52" s="25">
        <f t="shared" si="34"/>
        <v>100</v>
      </c>
      <c r="H52" s="25">
        <f t="shared" si="34"/>
        <v>97.6</v>
      </c>
      <c r="I52" s="25">
        <f t="shared" si="34"/>
        <v>91.9</v>
      </c>
      <c r="J52" s="25">
        <f t="shared" si="34"/>
        <v>82.8</v>
      </c>
      <c r="K52" s="25">
        <f t="shared" si="34"/>
        <v>75.5</v>
      </c>
      <c r="L52" s="25">
        <f t="shared" si="34"/>
        <v>69.5</v>
      </c>
      <c r="M52" s="25">
        <f t="shared" si="34"/>
        <v>63.9</v>
      </c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</row>
    <row r="53" spans="1:169" s="37" customFormat="1" ht="11.25" customHeight="1">
      <c r="A53" s="34" t="str">
        <f t="shared" si="30"/>
        <v>Загалом</v>
      </c>
      <c r="B53" s="35">
        <f aca="true" t="shared" si="35" ref="B53:M53">IF(B19=0,0,ROUND(B37/B19*100,1))</f>
        <v>150.9</v>
      </c>
      <c r="C53" s="35">
        <f t="shared" si="35"/>
        <v>119</v>
      </c>
      <c r="D53" s="35">
        <f t="shared" si="35"/>
        <v>105</v>
      </c>
      <c r="E53" s="35">
        <f t="shared" si="35"/>
        <v>105.4</v>
      </c>
      <c r="F53" s="35">
        <f t="shared" si="35"/>
        <v>94.1</v>
      </c>
      <c r="G53" s="35">
        <f t="shared" si="35"/>
        <v>101.9</v>
      </c>
      <c r="H53" s="35">
        <f t="shared" si="35"/>
        <v>30.8</v>
      </c>
      <c r="I53" s="35">
        <f t="shared" si="35"/>
        <v>0</v>
      </c>
      <c r="J53" s="35">
        <f t="shared" si="35"/>
        <v>0</v>
      </c>
      <c r="K53" s="35">
        <f t="shared" si="35"/>
        <v>0</v>
      </c>
      <c r="L53" s="35">
        <f t="shared" si="35"/>
        <v>0</v>
      </c>
      <c r="M53" s="35">
        <f t="shared" si="35"/>
        <v>0</v>
      </c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</row>
    <row r="54" spans="1:169" s="41" customFormat="1" ht="11.25" customHeight="1">
      <c r="A54" s="38" t="str">
        <f t="shared" si="30"/>
        <v>кумулятивно</v>
      </c>
      <c r="B54" s="39">
        <f aca="true" t="shared" si="36" ref="B54:M54">IF(B20=0,0,ROUND(B38/B20*100,1))</f>
        <v>150.9</v>
      </c>
      <c r="C54" s="39">
        <f t="shared" si="36"/>
        <v>134.2</v>
      </c>
      <c r="D54" s="39">
        <f t="shared" si="36"/>
        <v>124.1</v>
      </c>
      <c r="E54" s="39">
        <f t="shared" si="36"/>
        <v>119.3</v>
      </c>
      <c r="F54" s="39">
        <f t="shared" si="36"/>
        <v>113.7</v>
      </c>
      <c r="G54" s="39">
        <f t="shared" si="36"/>
        <v>110.8</v>
      </c>
      <c r="H54" s="39">
        <f t="shared" si="36"/>
        <v>99.8</v>
      </c>
      <c r="I54" s="39">
        <f t="shared" si="36"/>
        <v>85.3</v>
      </c>
      <c r="J54" s="39">
        <f t="shared" si="36"/>
        <v>73.3</v>
      </c>
      <c r="K54" s="39">
        <f t="shared" si="36"/>
        <v>66.1</v>
      </c>
      <c r="L54" s="39">
        <f t="shared" si="36"/>
        <v>59.8</v>
      </c>
      <c r="M54" s="39">
        <f t="shared" si="36"/>
        <v>54.4</v>
      </c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</row>
    <row r="55" spans="1:169" s="41" customFormat="1" ht="16.5" customHeight="1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</row>
    <row r="56" spans="1:169" ht="11.25" customHeight="1">
      <c r="A56" s="9" t="s">
        <v>25</v>
      </c>
      <c r="B56" s="10" t="s">
        <v>3</v>
      </c>
      <c r="C56" s="10" t="s">
        <v>4</v>
      </c>
      <c r="D56" s="10" t="s">
        <v>5</v>
      </c>
      <c r="E56" s="10" t="s">
        <v>6</v>
      </c>
      <c r="F56" s="10" t="s">
        <v>7</v>
      </c>
      <c r="G56" s="10" t="s">
        <v>8</v>
      </c>
      <c r="H56" s="10" t="s">
        <v>9</v>
      </c>
      <c r="I56" s="10" t="s">
        <v>10</v>
      </c>
      <c r="J56" s="10" t="s">
        <v>11</v>
      </c>
      <c r="K56" s="10" t="s">
        <v>12</v>
      </c>
      <c r="L56" s="10" t="s">
        <v>13</v>
      </c>
      <c r="M56" s="10" t="s">
        <v>14</v>
      </c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</row>
    <row r="57" spans="1:169" ht="11.25" customHeight="1">
      <c r="A57" s="44" t="str">
        <f aca="true" t="shared" si="37" ref="A57:A64">A5</f>
        <v>Власні</v>
      </c>
      <c r="B57" s="45">
        <f aca="true" t="shared" si="38" ref="B57:M57">B23-B5</f>
        <v>536.22752</v>
      </c>
      <c r="C57" s="45">
        <f t="shared" si="38"/>
        <v>218.7107600000001</v>
      </c>
      <c r="D57" s="45">
        <f t="shared" si="38"/>
        <v>58.17041000000006</v>
      </c>
      <c r="E57" s="45">
        <f t="shared" si="38"/>
        <v>64.35115000000019</v>
      </c>
      <c r="F57" s="45">
        <f t="shared" si="38"/>
        <v>-78.24177999999989</v>
      </c>
      <c r="G57" s="45">
        <f t="shared" si="38"/>
        <v>36.25414000000012</v>
      </c>
      <c r="H57" s="45">
        <f t="shared" si="38"/>
        <v>-687.9790499999999</v>
      </c>
      <c r="I57" s="45">
        <f t="shared" si="38"/>
        <v>-1100.348</v>
      </c>
      <c r="J57" s="45">
        <f t="shared" si="38"/>
        <v>-1089.58</v>
      </c>
      <c r="K57" s="45">
        <f t="shared" si="38"/>
        <v>-714.93</v>
      </c>
      <c r="L57" s="45">
        <f t="shared" si="38"/>
        <v>-832.45</v>
      </c>
      <c r="M57" s="45">
        <f t="shared" si="38"/>
        <v>-828.545</v>
      </c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</row>
    <row r="58" spans="1:169" ht="11.25" customHeight="1">
      <c r="A58" s="14" t="str">
        <f t="shared" si="37"/>
        <v>кумулятивно</v>
      </c>
      <c r="B58" s="15">
        <f aca="true" t="shared" si="39" ref="B58:M58">B24-B6</f>
        <v>536.22752</v>
      </c>
      <c r="C58" s="15">
        <f t="shared" si="39"/>
        <v>754.9382800000001</v>
      </c>
      <c r="D58" s="15">
        <f t="shared" si="39"/>
        <v>813.1086900000003</v>
      </c>
      <c r="E58" s="15">
        <f t="shared" si="39"/>
        <v>877.4598400000004</v>
      </c>
      <c r="F58" s="15">
        <f t="shared" si="39"/>
        <v>799.2180600000006</v>
      </c>
      <c r="G58" s="15">
        <f t="shared" si="39"/>
        <v>835.4722000000006</v>
      </c>
      <c r="H58" s="15">
        <f t="shared" si="39"/>
        <v>147.4931500000007</v>
      </c>
      <c r="I58" s="15">
        <f t="shared" si="39"/>
        <v>-952.8548499999993</v>
      </c>
      <c r="J58" s="15">
        <f t="shared" si="39"/>
        <v>-2042.4348499999992</v>
      </c>
      <c r="K58" s="15">
        <f t="shared" si="39"/>
        <v>-2757.3648499999995</v>
      </c>
      <c r="L58" s="15">
        <f t="shared" si="39"/>
        <v>-3589.8148499999993</v>
      </c>
      <c r="M58" s="15">
        <f t="shared" si="39"/>
        <v>-4418.359849999999</v>
      </c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</row>
    <row r="59" spans="1:169" ht="11.25" customHeight="1">
      <c r="A59" s="18" t="str">
        <f t="shared" si="37"/>
        <v>Базова дотація</v>
      </c>
      <c r="B59" s="23">
        <f aca="true" t="shared" si="40" ref="B59:M59">B25-B7</f>
        <v>0</v>
      </c>
      <c r="C59" s="23">
        <f t="shared" si="40"/>
        <v>0</v>
      </c>
      <c r="D59" s="23">
        <f t="shared" si="40"/>
        <v>0</v>
      </c>
      <c r="E59" s="23">
        <f t="shared" si="40"/>
        <v>0</v>
      </c>
      <c r="F59" s="23">
        <f t="shared" si="40"/>
        <v>0</v>
      </c>
      <c r="G59" s="23">
        <f t="shared" si="40"/>
        <v>0</v>
      </c>
      <c r="H59" s="23">
        <f t="shared" si="40"/>
        <v>-79</v>
      </c>
      <c r="I59" s="23">
        <f t="shared" si="40"/>
        <v>-118.5</v>
      </c>
      <c r="J59" s="23">
        <f t="shared" si="40"/>
        <v>-118.5</v>
      </c>
      <c r="K59" s="23">
        <f t="shared" si="40"/>
        <v>-118.5</v>
      </c>
      <c r="L59" s="23">
        <f t="shared" si="40"/>
        <v>-118.5</v>
      </c>
      <c r="M59" s="23">
        <f t="shared" si="40"/>
        <v>-118.1</v>
      </c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</row>
    <row r="60" spans="1:169" ht="11.25" customHeight="1">
      <c r="A60" s="14" t="str">
        <f t="shared" si="37"/>
        <v>кумулятивно</v>
      </c>
      <c r="B60" s="15">
        <f aca="true" t="shared" si="41" ref="B60:M60">B26-B8</f>
        <v>0</v>
      </c>
      <c r="C60" s="15">
        <f t="shared" si="41"/>
        <v>0</v>
      </c>
      <c r="D60" s="15">
        <f t="shared" si="41"/>
        <v>0</v>
      </c>
      <c r="E60" s="15">
        <f t="shared" si="41"/>
        <v>0</v>
      </c>
      <c r="F60" s="15">
        <f t="shared" si="41"/>
        <v>0</v>
      </c>
      <c r="G60" s="15">
        <f t="shared" si="41"/>
        <v>0</v>
      </c>
      <c r="H60" s="15">
        <f t="shared" si="41"/>
        <v>-79</v>
      </c>
      <c r="I60" s="15">
        <f t="shared" si="41"/>
        <v>-197.5</v>
      </c>
      <c r="J60" s="15">
        <f t="shared" si="41"/>
        <v>-316</v>
      </c>
      <c r="K60" s="15">
        <f t="shared" si="41"/>
        <v>-434.5</v>
      </c>
      <c r="L60" s="15">
        <f t="shared" si="41"/>
        <v>-553</v>
      </c>
      <c r="M60" s="15">
        <f t="shared" si="41"/>
        <v>-671.0999999999999</v>
      </c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</row>
    <row r="61" spans="1:169" ht="22.5">
      <c r="A61" s="22" t="str">
        <f t="shared" si="37"/>
        <v>Додаткова дотація з ДБ з утримання закладів освіти та охорони здоров'я</v>
      </c>
      <c r="B61" s="23">
        <f aca="true" t="shared" si="42" ref="B61:M61">B27-B9</f>
        <v>0</v>
      </c>
      <c r="C61" s="23">
        <f t="shared" si="42"/>
        <v>0</v>
      </c>
      <c r="D61" s="23">
        <f t="shared" si="42"/>
        <v>0</v>
      </c>
      <c r="E61" s="23">
        <f t="shared" si="42"/>
        <v>0</v>
      </c>
      <c r="F61" s="23">
        <f t="shared" si="42"/>
        <v>0</v>
      </c>
      <c r="G61" s="23">
        <f t="shared" si="42"/>
        <v>0</v>
      </c>
      <c r="H61" s="23">
        <f t="shared" si="42"/>
        <v>0</v>
      </c>
      <c r="I61" s="23">
        <f t="shared" si="42"/>
        <v>-61.3</v>
      </c>
      <c r="J61" s="23">
        <f t="shared" si="42"/>
        <v>-61.3</v>
      </c>
      <c r="K61" s="23">
        <f t="shared" si="42"/>
        <v>-61.3</v>
      </c>
      <c r="L61" s="23">
        <f t="shared" si="42"/>
        <v>-61.3</v>
      </c>
      <c r="M61" s="23">
        <f t="shared" si="42"/>
        <v>-62</v>
      </c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</row>
    <row r="62" spans="1:169" ht="11.25" customHeight="1">
      <c r="A62" s="14" t="str">
        <f t="shared" si="37"/>
        <v>кумулятивно</v>
      </c>
      <c r="B62" s="15">
        <f aca="true" t="shared" si="43" ref="B62:M62">B28-B10</f>
        <v>0</v>
      </c>
      <c r="C62" s="15">
        <f t="shared" si="43"/>
        <v>0</v>
      </c>
      <c r="D62" s="15">
        <f t="shared" si="43"/>
        <v>0</v>
      </c>
      <c r="E62" s="15">
        <f t="shared" si="43"/>
        <v>0</v>
      </c>
      <c r="F62" s="15">
        <f t="shared" si="43"/>
        <v>0</v>
      </c>
      <c r="G62" s="15">
        <f t="shared" si="43"/>
        <v>0</v>
      </c>
      <c r="H62" s="15">
        <f t="shared" si="43"/>
        <v>0</v>
      </c>
      <c r="I62" s="15">
        <f t="shared" si="43"/>
        <v>-61.30000000000001</v>
      </c>
      <c r="J62" s="15">
        <f t="shared" si="43"/>
        <v>-122.60000000000002</v>
      </c>
      <c r="K62" s="15">
        <f t="shared" si="43"/>
        <v>-183.89999999999998</v>
      </c>
      <c r="L62" s="15">
        <f t="shared" si="43"/>
        <v>-245.19999999999993</v>
      </c>
      <c r="M62" s="15">
        <f t="shared" si="43"/>
        <v>-307.19999999999993</v>
      </c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</row>
    <row r="63" spans="1:169" ht="11.25" customHeight="1">
      <c r="A63" s="18" t="str">
        <f t="shared" si="37"/>
        <v>Стабілізаційна дотація</v>
      </c>
      <c r="B63" s="23">
        <f aca="true" t="shared" si="44" ref="B63:M63">B29-B11</f>
        <v>0</v>
      </c>
      <c r="C63" s="23">
        <f t="shared" si="44"/>
        <v>0</v>
      </c>
      <c r="D63" s="23">
        <f t="shared" si="44"/>
        <v>0</v>
      </c>
      <c r="E63" s="23">
        <f t="shared" si="44"/>
        <v>0</v>
      </c>
      <c r="F63" s="23">
        <f t="shared" si="44"/>
        <v>0</v>
      </c>
      <c r="G63" s="23">
        <f t="shared" si="44"/>
        <v>0</v>
      </c>
      <c r="H63" s="23">
        <f t="shared" si="44"/>
        <v>0</v>
      </c>
      <c r="I63" s="23">
        <f t="shared" si="44"/>
        <v>0</v>
      </c>
      <c r="J63" s="23">
        <f t="shared" si="44"/>
        <v>0</v>
      </c>
      <c r="K63" s="23">
        <f t="shared" si="44"/>
        <v>0</v>
      </c>
      <c r="L63" s="23">
        <f t="shared" si="44"/>
        <v>0</v>
      </c>
      <c r="M63" s="23">
        <f t="shared" si="44"/>
        <v>0</v>
      </c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</row>
    <row r="64" spans="1:169" ht="11.25" customHeight="1">
      <c r="A64" s="24" t="str">
        <f t="shared" si="37"/>
        <v>кумулятивно</v>
      </c>
      <c r="B64" s="15">
        <f aca="true" t="shared" si="45" ref="B64:M64">B30-B12</f>
        <v>0</v>
      </c>
      <c r="C64" s="15">
        <f t="shared" si="45"/>
        <v>0</v>
      </c>
      <c r="D64" s="15">
        <f t="shared" si="45"/>
        <v>0</v>
      </c>
      <c r="E64" s="15">
        <f t="shared" si="45"/>
        <v>0</v>
      </c>
      <c r="F64" s="15">
        <f t="shared" si="45"/>
        <v>0</v>
      </c>
      <c r="G64" s="15">
        <f t="shared" si="45"/>
        <v>0</v>
      </c>
      <c r="H64" s="15">
        <f t="shared" si="45"/>
        <v>0</v>
      </c>
      <c r="I64" s="15">
        <f t="shared" si="45"/>
        <v>0</v>
      </c>
      <c r="J64" s="15">
        <f t="shared" si="45"/>
        <v>0</v>
      </c>
      <c r="K64" s="15">
        <f t="shared" si="45"/>
        <v>0</v>
      </c>
      <c r="L64" s="15">
        <f t="shared" si="45"/>
        <v>0</v>
      </c>
      <c r="M64" s="15">
        <f t="shared" si="45"/>
        <v>0</v>
      </c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</row>
    <row r="65" spans="1:169" s="37" customFormat="1" ht="11.25" customHeight="1">
      <c r="A65" s="34" t="str">
        <f aca="true" t="shared" si="46" ref="A65:A70">A15</f>
        <v>всього</v>
      </c>
      <c r="B65" s="35">
        <f aca="true" t="shared" si="47" ref="B65:M65">B33-B15</f>
        <v>536.22752</v>
      </c>
      <c r="C65" s="35">
        <f t="shared" si="47"/>
        <v>218.71076000000016</v>
      </c>
      <c r="D65" s="35">
        <f t="shared" si="47"/>
        <v>58.170410000000174</v>
      </c>
      <c r="E65" s="35">
        <f t="shared" si="47"/>
        <v>64.35115000000019</v>
      </c>
      <c r="F65" s="35">
        <f t="shared" si="47"/>
        <v>-78.24177999999984</v>
      </c>
      <c r="G65" s="35">
        <f t="shared" si="47"/>
        <v>36.25414000000012</v>
      </c>
      <c r="H65" s="35">
        <f t="shared" si="47"/>
        <v>-766.97905</v>
      </c>
      <c r="I65" s="35">
        <f t="shared" si="47"/>
        <v>-1280.148</v>
      </c>
      <c r="J65" s="35">
        <f t="shared" si="47"/>
        <v>-1269.3799999999999</v>
      </c>
      <c r="K65" s="35">
        <f t="shared" si="47"/>
        <v>-894.7299999999999</v>
      </c>
      <c r="L65" s="35">
        <f t="shared" si="47"/>
        <v>-1012.25</v>
      </c>
      <c r="M65" s="35">
        <f t="shared" si="47"/>
        <v>-1008.645</v>
      </c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</row>
    <row r="66" spans="1:169" ht="11.25" customHeight="1">
      <c r="A66" s="30" t="str">
        <f t="shared" si="46"/>
        <v>кумулятивно</v>
      </c>
      <c r="B66" s="46">
        <f aca="true" t="shared" si="48" ref="B66:M66">B34-B16</f>
        <v>536.22752</v>
      </c>
      <c r="C66" s="31">
        <f t="shared" si="48"/>
        <v>754.9382800000003</v>
      </c>
      <c r="D66" s="31">
        <f t="shared" si="48"/>
        <v>813.1086900000007</v>
      </c>
      <c r="E66" s="31">
        <f t="shared" si="48"/>
        <v>877.4598400000004</v>
      </c>
      <c r="F66" s="31">
        <f t="shared" si="48"/>
        <v>799.2180600000011</v>
      </c>
      <c r="G66" s="31">
        <f t="shared" si="48"/>
        <v>835.4722000000011</v>
      </c>
      <c r="H66" s="31">
        <f t="shared" si="48"/>
        <v>68.49315000000115</v>
      </c>
      <c r="I66" s="31">
        <f t="shared" si="48"/>
        <v>-1211.654849999999</v>
      </c>
      <c r="J66" s="31">
        <f t="shared" si="48"/>
        <v>-2481.034849999999</v>
      </c>
      <c r="K66" s="31">
        <f t="shared" si="48"/>
        <v>-3375.7648499999987</v>
      </c>
      <c r="L66" s="31">
        <f t="shared" si="48"/>
        <v>-4388.014849999999</v>
      </c>
      <c r="M66" s="31">
        <f t="shared" si="48"/>
        <v>-5396.659849999999</v>
      </c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</row>
    <row r="67" spans="1:169" s="49" customFormat="1" ht="11.25" customHeight="1">
      <c r="A67" s="47" t="str">
        <f t="shared" si="46"/>
        <v>Субвенція з ДБ</v>
      </c>
      <c r="B67" s="23">
        <f aca="true" t="shared" si="49" ref="B67:M67">B35-B17</f>
        <v>0</v>
      </c>
      <c r="C67" s="23">
        <f t="shared" si="49"/>
        <v>0</v>
      </c>
      <c r="D67" s="23">
        <f t="shared" si="49"/>
        <v>0</v>
      </c>
      <c r="E67" s="23">
        <f t="shared" si="49"/>
        <v>-2.3000000000000114</v>
      </c>
      <c r="F67" s="23">
        <f t="shared" si="49"/>
        <v>2.300000000000068</v>
      </c>
      <c r="G67" s="23">
        <f t="shared" si="49"/>
        <v>0</v>
      </c>
      <c r="H67" s="23">
        <f t="shared" si="49"/>
        <v>-90.65</v>
      </c>
      <c r="I67" s="23">
        <f t="shared" si="49"/>
        <v>-232.5</v>
      </c>
      <c r="J67" s="23">
        <f t="shared" si="49"/>
        <v>-437.79999999999995</v>
      </c>
      <c r="K67" s="23">
        <f t="shared" si="49"/>
        <v>-429.168</v>
      </c>
      <c r="L67" s="23">
        <f t="shared" si="49"/>
        <v>-419.4</v>
      </c>
      <c r="M67" s="23">
        <f t="shared" si="49"/>
        <v>-460.8</v>
      </c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/>
      <c r="DS67" s="48"/>
      <c r="DT67" s="48"/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48"/>
      <c r="EF67" s="48"/>
      <c r="EG67" s="48"/>
      <c r="EH67" s="48"/>
      <c r="EI67" s="48"/>
      <c r="EJ67" s="48"/>
      <c r="EK67" s="48"/>
      <c r="EL67" s="48"/>
      <c r="EM67" s="48"/>
      <c r="EN67" s="48"/>
      <c r="EO67" s="48"/>
      <c r="EP67" s="48"/>
      <c r="EQ67" s="48"/>
      <c r="ER67" s="48"/>
      <c r="ES67" s="48"/>
      <c r="ET67" s="48"/>
      <c r="EU67" s="48"/>
      <c r="EV67" s="48"/>
      <c r="EW67" s="48"/>
      <c r="EX67" s="48"/>
      <c r="EY67" s="48"/>
      <c r="EZ67" s="48"/>
      <c r="FA67" s="48"/>
      <c r="FB67" s="48"/>
      <c r="FC67" s="48"/>
      <c r="FD67" s="48"/>
      <c r="FE67" s="48"/>
      <c r="FF67" s="48"/>
      <c r="FG67" s="48"/>
      <c r="FH67" s="48"/>
      <c r="FI67" s="48"/>
      <c r="FJ67" s="48"/>
      <c r="FK67" s="48"/>
      <c r="FL67" s="48"/>
      <c r="FM67" s="48"/>
    </row>
    <row r="68" spans="1:169" s="17" customFormat="1" ht="11.25" customHeight="1">
      <c r="A68" s="24" t="str">
        <f t="shared" si="46"/>
        <v>кумулятивно</v>
      </c>
      <c r="B68" s="25">
        <f aca="true" t="shared" si="50" ref="B68:M68">B36-B18</f>
        <v>0</v>
      </c>
      <c r="C68" s="25">
        <f t="shared" si="50"/>
        <v>0</v>
      </c>
      <c r="D68" s="25">
        <f t="shared" si="50"/>
        <v>0</v>
      </c>
      <c r="E68" s="25">
        <f t="shared" si="50"/>
        <v>-2.300000000000182</v>
      </c>
      <c r="F68" s="25">
        <f t="shared" si="50"/>
        <v>0</v>
      </c>
      <c r="G68" s="25">
        <f t="shared" si="50"/>
        <v>0</v>
      </c>
      <c r="H68" s="25">
        <f t="shared" si="50"/>
        <v>-90.65000000000009</v>
      </c>
      <c r="I68" s="25">
        <f t="shared" si="50"/>
        <v>-323.1500000000001</v>
      </c>
      <c r="J68" s="25">
        <f t="shared" si="50"/>
        <v>-760.9500000000003</v>
      </c>
      <c r="K68" s="25">
        <f t="shared" si="50"/>
        <v>-1190.118</v>
      </c>
      <c r="L68" s="25">
        <f t="shared" si="50"/>
        <v>-1609.5179999999996</v>
      </c>
      <c r="M68" s="25">
        <f t="shared" si="50"/>
        <v>-2070.3179999999998</v>
      </c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</row>
    <row r="69" spans="1:169" s="37" customFormat="1" ht="11.25" customHeight="1">
      <c r="A69" s="34" t="str">
        <f t="shared" si="46"/>
        <v>Загалом</v>
      </c>
      <c r="B69" s="35">
        <f aca="true" t="shared" si="51" ref="B69:M69">B37-B19</f>
        <v>536.2275200000001</v>
      </c>
      <c r="C69" s="35">
        <f t="shared" si="51"/>
        <v>218.7107600000004</v>
      </c>
      <c r="D69" s="35">
        <f t="shared" si="51"/>
        <v>58.170410000000174</v>
      </c>
      <c r="E69" s="35">
        <f t="shared" si="51"/>
        <v>62.051150000000234</v>
      </c>
      <c r="F69" s="35">
        <f t="shared" si="51"/>
        <v>-75.94177999999988</v>
      </c>
      <c r="G69" s="35">
        <f t="shared" si="51"/>
        <v>36.254140000000234</v>
      </c>
      <c r="H69" s="35">
        <f t="shared" si="51"/>
        <v>-857.62905</v>
      </c>
      <c r="I69" s="35">
        <f t="shared" si="51"/>
        <v>-1512.648</v>
      </c>
      <c r="J69" s="35">
        <f t="shared" si="51"/>
        <v>-1707.1799999999998</v>
      </c>
      <c r="K69" s="35">
        <f t="shared" si="51"/>
        <v>-1323.898</v>
      </c>
      <c r="L69" s="35">
        <f t="shared" si="51"/>
        <v>-1431.65</v>
      </c>
      <c r="M69" s="35">
        <f t="shared" si="51"/>
        <v>-1469.445</v>
      </c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</row>
    <row r="70" spans="1:169" s="37" customFormat="1" ht="11.25" customHeight="1">
      <c r="A70" s="38" t="str">
        <f t="shared" si="46"/>
        <v>кумулятивно</v>
      </c>
      <c r="B70" s="39">
        <f aca="true" t="shared" si="52" ref="B70:M70">B38-B20</f>
        <v>536.2275200000001</v>
      </c>
      <c r="C70" s="39">
        <f t="shared" si="52"/>
        <v>754.9382800000008</v>
      </c>
      <c r="D70" s="39">
        <f t="shared" si="52"/>
        <v>813.1086900000009</v>
      </c>
      <c r="E70" s="39">
        <f t="shared" si="52"/>
        <v>875.1598400000012</v>
      </c>
      <c r="F70" s="39">
        <f t="shared" si="52"/>
        <v>799.2180600000011</v>
      </c>
      <c r="G70" s="39">
        <f t="shared" si="52"/>
        <v>835.4722000000011</v>
      </c>
      <c r="H70" s="39">
        <f t="shared" si="52"/>
        <v>-22.156849999999395</v>
      </c>
      <c r="I70" s="39">
        <f t="shared" si="52"/>
        <v>-1534.8048499999986</v>
      </c>
      <c r="J70" s="39">
        <f t="shared" si="52"/>
        <v>-3241.984849999999</v>
      </c>
      <c r="K70" s="39">
        <f t="shared" si="52"/>
        <v>-4565.882849999998</v>
      </c>
      <c r="L70" s="39">
        <f t="shared" si="52"/>
        <v>-5997.532849999998</v>
      </c>
      <c r="M70" s="39">
        <f t="shared" si="52"/>
        <v>-7466.977849999999</v>
      </c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</row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</sheetData>
  <sheetProtection/>
  <mergeCells count="1">
    <mergeCell ref="A1:M1"/>
  </mergeCells>
  <printOptions/>
  <pageMargins left="0.64" right="0.2755905511811024" top="0.5118110236220472" bottom="0.2362204724409449" header="0.5118110236220472" footer="0.236220472440944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2020-07-13T07:38:57Z</dcterms:created>
  <dcterms:modified xsi:type="dcterms:W3CDTF">2020-07-13T07:38:57Z</dcterms:modified>
  <cp:category/>
  <cp:version/>
  <cp:contentType/>
  <cp:contentStatus/>
</cp:coreProperties>
</file>