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60" windowWidth="27795" windowHeight="13110" activeTab="0"/>
  </bookViews>
  <sheets>
    <sheet name="d_zv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<sst xmlns="http://schemas.openxmlformats.org/spreadsheetml/2006/main" count="70" uniqueCount="27">
  <si>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</si>
  <si>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</si>
  <si>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</si>
  <si>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</si>
  <si>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</si>
  <si>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</si>
  <si>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</si>
  <si>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</si>
  <si>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</si>
  <si>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</si>
  <si>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</si>
  <si>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</si>
  <si>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</si>
  <si>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</si>
  <si>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</si>
  <si>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Фактичні показники</t>
  </si>
  <si>
    <t>Відсотки</t>
  </si>
  <si>
    <t>Відхилення</t>
  </si>
  <si>
    <t>29.12.2018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</si>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</sst>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.0_ ;[Red]\-#,##0.0\ "/>
    <numFmt numFmtId="177" formatCode="#,##0.0&quot;₴&quot;;[Red]\-#,##0.0&quot;₴&quot;"/>
    <numFmt numFmtId="178" formatCode="[$-422]d\ mmmm\ yyyy&quot; р.&quot;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b/>
      <sz val="8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76" fontId="22" fillId="0" borderId="0" xfId="0" applyNumberFormat="1" applyFont="1" applyAlignment="1">
      <alignment/>
    </xf>
    <xf numFmtId="176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 horizontal="left" vertical="center" wrapText="1"/>
    </xf>
    <xf numFmtId="176" fontId="0" fillId="0" borderId="10" xfId="0" applyNumberFormat="1" applyBorder="1" applyAlignment="1">
      <alignment/>
    </xf>
    <xf numFmtId="176" fontId="23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0" fontId="22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76" fontId="0" fillId="0" borderId="12" xfId="0" applyNumberFormat="1" applyFill="1" applyBorder="1" applyAlignment="1">
      <alignment/>
    </xf>
    <xf numFmtId="176" fontId="26" fillId="0" borderId="12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27" fillId="0" borderId="13" xfId="0" applyNumberFormat="1" applyFont="1" applyBorder="1" applyAlignment="1">
      <alignment/>
    </xf>
    <xf numFmtId="176" fontId="28" fillId="0" borderId="13" xfId="0" applyNumberFormat="1" applyFont="1" applyBorder="1" applyAlignment="1">
      <alignment/>
    </xf>
    <xf numFmtId="176" fontId="27" fillId="0" borderId="0" xfId="0" applyNumberFormat="1" applyFont="1" applyBorder="1" applyAlignment="1">
      <alignment/>
    </xf>
    <xf numFmtId="176" fontId="27" fillId="0" borderId="0" xfId="0" applyNumberFormat="1" applyFont="1" applyAlignment="1">
      <alignment/>
    </xf>
    <xf numFmtId="176" fontId="0" fillId="0" borderId="13" xfId="0" applyNumberFormat="1" applyFill="1" applyBorder="1" applyAlignment="1">
      <alignment/>
    </xf>
    <xf numFmtId="176" fontId="26" fillId="0" borderId="13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13" xfId="0" applyNumberFormat="1" applyFill="1" applyBorder="1" applyAlignment="1">
      <alignment wrapText="1"/>
    </xf>
    <xf numFmtId="176" fontId="26" fillId="0" borderId="13" xfId="0" applyNumberFormat="1" applyFont="1" applyBorder="1" applyAlignment="1">
      <alignment/>
    </xf>
    <xf numFmtId="176" fontId="27" fillId="0" borderId="14" xfId="0" applyNumberFormat="1" applyFont="1" applyBorder="1" applyAlignment="1">
      <alignment/>
    </xf>
    <xf numFmtId="176" fontId="28" fillId="0" borderId="14" xfId="0" applyNumberFormat="1" applyFont="1" applyBorder="1" applyAlignment="1">
      <alignment/>
    </xf>
    <xf numFmtId="176" fontId="22" fillId="0" borderId="11" xfId="0" applyNumberFormat="1" applyFont="1" applyFill="1" applyBorder="1" applyAlignment="1">
      <alignment/>
    </xf>
    <xf numFmtId="176" fontId="29" fillId="0" borderId="11" xfId="0" applyNumberFormat="1" applyFont="1" applyFill="1" applyBorder="1" applyAlignment="1">
      <alignment/>
    </xf>
    <xf numFmtId="176" fontId="30" fillId="0" borderId="0" xfId="0" applyNumberFormat="1" applyFont="1" applyFill="1" applyBorder="1" applyAlignment="1">
      <alignment/>
    </xf>
    <xf numFmtId="176" fontId="30" fillId="0" borderId="0" xfId="0" applyNumberFormat="1" applyFont="1" applyFill="1" applyAlignment="1">
      <alignment/>
    </xf>
    <xf numFmtId="176" fontId="27" fillId="0" borderId="15" xfId="0" applyNumberFormat="1" applyFont="1" applyBorder="1" applyAlignment="1">
      <alignment/>
    </xf>
    <xf numFmtId="176" fontId="28" fillId="0" borderId="15" xfId="0" applyNumberFormat="1" applyFont="1" applyBorder="1" applyAlignment="1">
      <alignment/>
    </xf>
    <xf numFmtId="176" fontId="27" fillId="0" borderId="0" xfId="0" applyNumberFormat="1" applyFont="1" applyFill="1" applyBorder="1" applyAlignment="1">
      <alignment/>
    </xf>
    <xf numFmtId="176" fontId="27" fillId="0" borderId="0" xfId="0" applyNumberFormat="1" applyFont="1" applyFill="1" applyAlignment="1">
      <alignment/>
    </xf>
    <xf numFmtId="176" fontId="22" fillId="0" borderId="11" xfId="0" applyNumberFormat="1" applyFont="1" applyBorder="1" applyAlignment="1">
      <alignment/>
    </xf>
    <xf numFmtId="176" fontId="29" fillId="0" borderId="11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7" fillId="0" borderId="11" xfId="0" applyNumberFormat="1" applyFont="1" applyBorder="1" applyAlignment="1">
      <alignment/>
    </xf>
    <xf numFmtId="176" fontId="28" fillId="0" borderId="11" xfId="0" applyNumberFormat="1" applyFont="1" applyBorder="1" applyAlignment="1">
      <alignment/>
    </xf>
    <xf numFmtId="176" fontId="30" fillId="0" borderId="0" xfId="0" applyNumberFormat="1" applyFont="1" applyBorder="1" applyAlignment="1">
      <alignment/>
    </xf>
    <xf numFmtId="176" fontId="30" fillId="0" borderId="0" xfId="0" applyNumberFormat="1" applyFont="1" applyAlignment="1">
      <alignment/>
    </xf>
    <xf numFmtId="176" fontId="27" fillId="0" borderId="16" xfId="0" applyNumberFormat="1" applyFont="1" applyBorder="1" applyAlignment="1">
      <alignment/>
    </xf>
    <xf numFmtId="176" fontId="28" fillId="0" borderId="16" xfId="0" applyNumberFormat="1" applyFont="1" applyBorder="1" applyAlignment="1">
      <alignment/>
    </xf>
    <xf numFmtId="176" fontId="0" fillId="0" borderId="12" xfId="0" applyNumberFormat="1" applyBorder="1" applyAlignment="1">
      <alignment/>
    </xf>
    <xf numFmtId="176" fontId="26" fillId="0" borderId="12" xfId="0" applyNumberFormat="1" applyFont="1" applyBorder="1" applyAlignment="1">
      <alignment/>
    </xf>
    <xf numFmtId="176" fontId="26" fillId="0" borderId="15" xfId="0" applyNumberFormat="1" applyFon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ork_folder\balans\&#1055;&#1083;_&#1092;2018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ь_р"/>
      <sheetName val="Область_уточ"/>
      <sheetName val="Обласний_р"/>
      <sheetName val="Обласний_уточ"/>
      <sheetName val="врах_розр_всего"/>
      <sheetName val="врах_розр-вилуч"/>
      <sheetName val="врах_уточн_всього"/>
      <sheetName val="врах_уточн-вилуч"/>
      <sheetName val="не врах_розр"/>
      <sheetName val="не врах_уточн"/>
      <sheetName val="расч_всего"/>
      <sheetName val="расч_всего-изъятие"/>
      <sheetName val="уточн_всего-изьятие"/>
      <sheetName val="уточн_всего"/>
      <sheetName val="уточн_всего_відх"/>
      <sheetName val="дотация_410201"/>
      <sheetName val="дотация_410202"/>
      <sheetName val="дотация_410206"/>
      <sheetName val="Всего дотаций"/>
      <sheetName val="общий _расч"/>
      <sheetName val="общий_расч-вилуч"/>
      <sheetName val="общий_уточ"/>
      <sheetName val="Общий_уточ-вилуч"/>
      <sheetName val="субв_410306"/>
      <sheetName val="410305"/>
      <sheetName val="субв_410308"/>
      <sheetName val="субв_410310"/>
      <sheetName val="410314"/>
      <sheetName val="субв_410326"/>
      <sheetName val="410332"/>
      <sheetName val="410333"/>
      <sheetName val="410336"/>
      <sheetName val="410337"/>
      <sheetName val="410338"/>
      <sheetName val="410339"/>
      <sheetName val="410342"/>
      <sheetName val="410344"/>
      <sheetName val="410345"/>
      <sheetName val="410346"/>
      <sheetName val="410354"/>
      <sheetName val="410358"/>
      <sheetName val="410361"/>
      <sheetName val="410366"/>
      <sheetName val="410364"/>
      <sheetName val="410370"/>
      <sheetName val="410372"/>
      <sheetName val="410391"/>
      <sheetName val="410510"/>
      <sheetName val="410511"/>
      <sheetName val="410515"/>
      <sheetName val="410516"/>
      <sheetName val="410541"/>
      <sheetName val="субв_всего"/>
      <sheetName val="410539"/>
      <sheetName val="расч_всего_субв"/>
      <sheetName val="расч_всего_субв-вилуч"/>
      <sheetName val="уточ_всего_субв"/>
      <sheetName val="уточн_всего-вилуч_субв"/>
      <sheetName val="410511сп"/>
      <sheetName val="410516сп"/>
      <sheetName val="410541сп"/>
      <sheetName val="410314сп"/>
      <sheetName val="410332сп"/>
      <sheetName val="410345сп"/>
      <sheetName val="410366сп"/>
      <sheetName val="сп_субв_всего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"/>
      <sheetName val="анализ_субв"/>
      <sheetName val="мен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O70"/>
  <sheetViews>
    <sheetView showGridLines="0" showRowColHeaders="0" showZeros="0" tabSelected="1" showOutlineSymbols="0" workbookViewId="0" topLeftCell="A31">
      <selection activeCell="A84" sqref="A84"/>
    </sheetView>
  </sheetViews>
  <sheetFormatPr defaultColWidth="9.140625" defaultRowHeight="12"/>
  <cols>
    <col min="1" max="1" width="44.8515625" style="3" customWidth="1"/>
    <col min="2" max="13" width="12.8515625" style="3" customWidth="1"/>
    <col min="14" max="14" width="12.421875" style="3" bestFit="1" customWidth="1"/>
    <col min="15" max="16384" width="9.28125" style="3" customWidth="1"/>
  </cols>
  <sheetData>
    <row r="1" spans="1:15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3" ht="12.75" customHeight="1">
      <c r="A2" s="4"/>
      <c r="B2" s="4"/>
      <c r="C2" s="4"/>
      <c r="D2" s="4"/>
      <c r="E2" s="5" t="s">
        <v>1</v>
      </c>
      <c r="F2" s="6" t="s">
        <v>18</v>
      </c>
      <c r="G2" s="4"/>
      <c r="H2" s="4"/>
      <c r="I2" s="4"/>
      <c r="J2" s="4"/>
      <c r="K2" s="4"/>
      <c r="L2" s="4"/>
      <c r="M2" s="4"/>
    </row>
    <row r="3" spans="1:13" ht="12.75" customHeight="1">
      <c r="A3" s="7"/>
      <c r="B3" s="8"/>
      <c r="C3" s="8"/>
      <c r="D3" s="8"/>
      <c r="E3" s="9"/>
      <c r="F3" s="9"/>
      <c r="G3" s="8"/>
      <c r="H3" s="8"/>
      <c r="I3" s="8"/>
      <c r="J3" s="8"/>
      <c r="K3" s="8"/>
      <c r="L3" s="8"/>
      <c r="M3" s="8"/>
    </row>
    <row r="4" spans="1:13" ht="11.25" customHeight="1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</row>
    <row r="5" spans="1:171" ht="11.25" customHeight="1">
      <c r="A5" s="12" t="s">
        <v>19</v>
      </c>
      <c r="B5" s="13">
        <v>185258.72398999997</v>
      </c>
      <c r="C5" s="13">
        <v>204983.44890000002</v>
      </c>
      <c r="D5" s="13">
        <v>201337.86783999996</v>
      </c>
      <c r="E5" s="13">
        <v>204979.30419</v>
      </c>
      <c r="F5" s="13">
        <v>212633.10128</v>
      </c>
      <c r="G5" s="13">
        <v>219190.07928</v>
      </c>
      <c r="H5" s="13">
        <v>240385.07065999997</v>
      </c>
      <c r="I5" s="13">
        <v>249365.01018</v>
      </c>
      <c r="J5" s="13">
        <v>244265.83127999998</v>
      </c>
      <c r="K5" s="13">
        <v>276032.01384</v>
      </c>
      <c r="L5" s="13">
        <v>243049.2295</v>
      </c>
      <c r="M5" s="13">
        <v>261455.17352000007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</row>
    <row r="6" spans="1:171" s="18" customFormat="1" ht="11.25" customHeight="1">
      <c r="A6" s="15" t="s">
        <v>20</v>
      </c>
      <c r="B6" s="16">
        <f>B5</f>
        <v>185258.72398999997</v>
      </c>
      <c r="C6" s="16">
        <f aca="true" t="shared" si="0" ref="C6:M6">B6+C5</f>
        <v>390242.17289</v>
      </c>
      <c r="D6" s="16">
        <f t="shared" si="0"/>
        <v>591580.04073</v>
      </c>
      <c r="E6" s="16">
        <f t="shared" si="0"/>
        <v>796559.3449200001</v>
      </c>
      <c r="F6" s="16">
        <f t="shared" si="0"/>
        <v>1009192.4462000001</v>
      </c>
      <c r="G6" s="16">
        <f t="shared" si="0"/>
        <v>1228382.52548</v>
      </c>
      <c r="H6" s="16">
        <f t="shared" si="0"/>
        <v>1468767.59614</v>
      </c>
      <c r="I6" s="16">
        <f t="shared" si="0"/>
        <v>1718132.60632</v>
      </c>
      <c r="J6" s="16">
        <f t="shared" si="0"/>
        <v>1962398.4376</v>
      </c>
      <c r="K6" s="16">
        <f t="shared" si="0"/>
        <v>2238430.45144</v>
      </c>
      <c r="L6" s="16">
        <f t="shared" si="0"/>
        <v>2481479.68094</v>
      </c>
      <c r="M6" s="16">
        <f t="shared" si="0"/>
        <v>2742934.85446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</row>
    <row r="7" spans="1:171" s="22" customFormat="1" ht="11.25" customHeight="1">
      <c r="A7" s="19" t="s">
        <v>21</v>
      </c>
      <c r="B7" s="20">
        <v>33969.6</v>
      </c>
      <c r="C7" s="20">
        <v>33969.6</v>
      </c>
      <c r="D7" s="20">
        <v>33969.6</v>
      </c>
      <c r="E7" s="20">
        <v>33969.6</v>
      </c>
      <c r="F7" s="20">
        <v>33969.6</v>
      </c>
      <c r="G7" s="20">
        <v>33969.4</v>
      </c>
      <c r="H7" s="20">
        <v>33969.6</v>
      </c>
      <c r="I7" s="20">
        <v>33969.5</v>
      </c>
      <c r="J7" s="20">
        <v>33969.2</v>
      </c>
      <c r="K7" s="20">
        <v>33968.9</v>
      </c>
      <c r="L7" s="20">
        <v>33969.2</v>
      </c>
      <c r="M7" s="20">
        <v>33969.4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</row>
    <row r="8" spans="1:171" s="18" customFormat="1" ht="11.25" customHeight="1">
      <c r="A8" s="15" t="s">
        <v>20</v>
      </c>
      <c r="B8" s="16">
        <f>B7</f>
        <v>33969.6</v>
      </c>
      <c r="C8" s="16">
        <f aca="true" t="shared" si="1" ref="C8:M8">B8+C7</f>
        <v>67939.2</v>
      </c>
      <c r="D8" s="16">
        <f t="shared" si="1"/>
        <v>101908.79999999999</v>
      </c>
      <c r="E8" s="16">
        <f t="shared" si="1"/>
        <v>135878.4</v>
      </c>
      <c r="F8" s="16">
        <f t="shared" si="1"/>
        <v>169848</v>
      </c>
      <c r="G8" s="16">
        <f t="shared" si="1"/>
        <v>203817.4</v>
      </c>
      <c r="H8" s="16">
        <f t="shared" si="1"/>
        <v>237787</v>
      </c>
      <c r="I8" s="16">
        <f t="shared" si="1"/>
        <v>271756.5</v>
      </c>
      <c r="J8" s="16">
        <f t="shared" si="1"/>
        <v>305725.7</v>
      </c>
      <c r="K8" s="16">
        <f t="shared" si="1"/>
        <v>339694.60000000003</v>
      </c>
      <c r="L8" s="16">
        <f t="shared" si="1"/>
        <v>373663.80000000005</v>
      </c>
      <c r="M8" s="16">
        <f t="shared" si="1"/>
        <v>407633.20000000007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</row>
    <row r="9" spans="1:171" s="18" customFormat="1" ht="22.5">
      <c r="A9" s="23" t="s">
        <v>22</v>
      </c>
      <c r="B9" s="24">
        <v>29927.3</v>
      </c>
      <c r="C9" s="24">
        <v>29927.3</v>
      </c>
      <c r="D9" s="24">
        <v>29927.3</v>
      </c>
      <c r="E9" s="24">
        <v>42753.3</v>
      </c>
      <c r="F9" s="24">
        <v>42753.3</v>
      </c>
      <c r="G9" s="24">
        <v>42753.3</v>
      </c>
      <c r="H9" s="24">
        <v>42753.3</v>
      </c>
      <c r="I9" s="24">
        <v>42753.3</v>
      </c>
      <c r="J9" s="24">
        <v>42753.3</v>
      </c>
      <c r="K9" s="24">
        <v>55579.3</v>
      </c>
      <c r="L9" s="24">
        <v>55579.3</v>
      </c>
      <c r="M9" s="24">
        <v>55579.4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</row>
    <row r="10" spans="1:171" s="18" customFormat="1" ht="11.25" customHeight="1">
      <c r="A10" s="15" t="s">
        <v>20</v>
      </c>
      <c r="B10" s="16">
        <f>B9</f>
        <v>29927.300000000003</v>
      </c>
      <c r="C10" s="16">
        <f aca="true" t="shared" si="2" ref="C10:M10">B10+C9</f>
        <v>59854.600000000006</v>
      </c>
      <c r="D10" s="16">
        <f t="shared" si="2"/>
        <v>89781.90000000001</v>
      </c>
      <c r="E10" s="16">
        <f t="shared" si="2"/>
        <v>132535.2</v>
      </c>
      <c r="F10" s="16">
        <f t="shared" si="2"/>
        <v>175288.5</v>
      </c>
      <c r="G10" s="16">
        <f t="shared" si="2"/>
        <v>218041.8</v>
      </c>
      <c r="H10" s="16">
        <f t="shared" si="2"/>
        <v>260795.09999999998</v>
      </c>
      <c r="I10" s="16">
        <f t="shared" si="2"/>
        <v>303548.39999999997</v>
      </c>
      <c r="J10" s="16">
        <f t="shared" si="2"/>
        <v>346301.69999999995</v>
      </c>
      <c r="K10" s="16">
        <f t="shared" si="2"/>
        <v>401880.99999999994</v>
      </c>
      <c r="L10" s="16">
        <f t="shared" si="2"/>
        <v>457460.29999999993</v>
      </c>
      <c r="M10" s="16">
        <f t="shared" si="2"/>
        <v>513039.69999999995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</row>
    <row r="11" spans="1:171" s="18" customFormat="1" ht="11.25" customHeight="1">
      <c r="A11" s="19" t="s">
        <v>23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>
        <v>2174.7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</row>
    <row r="12" spans="1:171" s="18" customFormat="1" ht="11.25" customHeight="1">
      <c r="A12" s="15" t="s">
        <v>20</v>
      </c>
      <c r="B12" s="16">
        <f>B11</f>
        <v>0</v>
      </c>
      <c r="C12" s="16">
        <f aca="true" t="shared" si="3" ref="C12:M12">B12+C11</f>
        <v>0</v>
      </c>
      <c r="D12" s="16">
        <f t="shared" si="3"/>
        <v>0</v>
      </c>
      <c r="E12" s="16">
        <f t="shared" si="3"/>
        <v>0</v>
      </c>
      <c r="F12" s="16">
        <f t="shared" si="3"/>
        <v>0</v>
      </c>
      <c r="G12" s="16">
        <f t="shared" si="3"/>
        <v>0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16">
        <f t="shared" si="3"/>
        <v>0</v>
      </c>
      <c r="L12" s="16">
        <f t="shared" si="3"/>
        <v>0</v>
      </c>
      <c r="M12" s="16">
        <f t="shared" si="3"/>
        <v>2174.7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</row>
    <row r="13" spans="1:171" s="18" customFormat="1" ht="11.25" customHeight="1">
      <c r="A13" s="19"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</row>
    <row r="14" spans="1:171" s="18" customFormat="1" ht="11.25" customHeight="1">
      <c r="A14" s="25" t="s">
        <v>20</v>
      </c>
      <c r="B14" s="26">
        <f>B13</f>
        <v>0</v>
      </c>
      <c r="C14" s="26">
        <f aca="true" t="shared" si="4" ref="C14:M14">B14+C13</f>
        <v>0</v>
      </c>
      <c r="D14" s="26">
        <f t="shared" si="4"/>
        <v>0</v>
      </c>
      <c r="E14" s="26">
        <f t="shared" si="4"/>
        <v>0</v>
      </c>
      <c r="F14" s="26">
        <f t="shared" si="4"/>
        <v>0</v>
      </c>
      <c r="G14" s="26">
        <f t="shared" si="4"/>
        <v>0</v>
      </c>
      <c r="H14" s="26">
        <f t="shared" si="4"/>
        <v>0</v>
      </c>
      <c r="I14" s="26">
        <f t="shared" si="4"/>
        <v>0</v>
      </c>
      <c r="J14" s="26">
        <f t="shared" si="4"/>
        <v>0</v>
      </c>
      <c r="K14" s="26">
        <f t="shared" si="4"/>
        <v>0</v>
      </c>
      <c r="L14" s="26">
        <f t="shared" si="4"/>
        <v>0</v>
      </c>
      <c r="M14" s="26">
        <f t="shared" si="4"/>
        <v>0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</row>
    <row r="15" spans="1:171" s="30" customFormat="1" ht="11.25" customHeight="1">
      <c r="A15" s="27" t="s">
        <v>24</v>
      </c>
      <c r="B15" s="28">
        <f aca="true" t="shared" si="5" ref="B15:M15">B5+B7+B9+B11</f>
        <v>249155.62399</v>
      </c>
      <c r="C15" s="28">
        <f t="shared" si="5"/>
        <v>268880.34890000004</v>
      </c>
      <c r="D15" s="28">
        <f t="shared" si="5"/>
        <v>265234.76784</v>
      </c>
      <c r="E15" s="28">
        <f t="shared" si="5"/>
        <v>281702.20419</v>
      </c>
      <c r="F15" s="28">
        <f t="shared" si="5"/>
        <v>289356.00128</v>
      </c>
      <c r="G15" s="28">
        <f t="shared" si="5"/>
        <v>295912.77928</v>
      </c>
      <c r="H15" s="28">
        <f t="shared" si="5"/>
        <v>317107.97065999993</v>
      </c>
      <c r="I15" s="28">
        <f t="shared" si="5"/>
        <v>326087.81018</v>
      </c>
      <c r="J15" s="28">
        <f t="shared" si="5"/>
        <v>320988.33128</v>
      </c>
      <c r="K15" s="28">
        <f t="shared" si="5"/>
        <v>365580.21384000004</v>
      </c>
      <c r="L15" s="28">
        <f t="shared" si="5"/>
        <v>332597.72949999996</v>
      </c>
      <c r="M15" s="28">
        <f t="shared" si="5"/>
        <v>353178.6735200001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</row>
    <row r="16" spans="1:171" s="18" customFormat="1" ht="11.25" customHeight="1">
      <c r="A16" s="31" t="s">
        <v>20</v>
      </c>
      <c r="B16" s="32">
        <f>B15</f>
        <v>249155.62399</v>
      </c>
      <c r="C16" s="32">
        <f aca="true" t="shared" si="6" ref="C16:M16">B16+C15</f>
        <v>518035.97289000003</v>
      </c>
      <c r="D16" s="32">
        <f t="shared" si="6"/>
        <v>783270.74073</v>
      </c>
      <c r="E16" s="32">
        <f t="shared" si="6"/>
        <v>1064972.94492</v>
      </c>
      <c r="F16" s="32">
        <f t="shared" si="6"/>
        <v>1354328.9462</v>
      </c>
      <c r="G16" s="32">
        <f t="shared" si="6"/>
        <v>1650241.72548</v>
      </c>
      <c r="H16" s="32">
        <f t="shared" si="6"/>
        <v>1967349.69614</v>
      </c>
      <c r="I16" s="32">
        <f t="shared" si="6"/>
        <v>2293437.5063199997</v>
      </c>
      <c r="J16" s="32">
        <f t="shared" si="6"/>
        <v>2614425.8375999997</v>
      </c>
      <c r="K16" s="32">
        <f t="shared" si="6"/>
        <v>2980006.0514399996</v>
      </c>
      <c r="L16" s="32">
        <f t="shared" si="6"/>
        <v>3312603.7809399995</v>
      </c>
      <c r="M16" s="32">
        <f t="shared" si="6"/>
        <v>3665782.4544599997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</row>
    <row r="17" spans="1:171" s="34" customFormat="1" ht="11.25" customHeight="1">
      <c r="A17" s="19" t="s">
        <v>25</v>
      </c>
      <c r="B17" s="24">
        <v>419460.2</v>
      </c>
      <c r="C17" s="24">
        <v>407115.626</v>
      </c>
      <c r="D17" s="24">
        <v>558182.74</v>
      </c>
      <c r="E17" s="24">
        <v>521798.41599999997</v>
      </c>
      <c r="F17" s="24">
        <v>418713.79</v>
      </c>
      <c r="G17" s="24">
        <v>401961.41</v>
      </c>
      <c r="H17" s="24">
        <v>260057.749</v>
      </c>
      <c r="I17" s="24">
        <v>251227.88900000002</v>
      </c>
      <c r="J17" s="24">
        <v>309170.70600000006</v>
      </c>
      <c r="K17" s="24">
        <v>264749.5719999999</v>
      </c>
      <c r="L17" s="24">
        <v>272796.7</v>
      </c>
      <c r="M17" s="24">
        <v>447207.5779999999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</row>
    <row r="18" spans="1:171" s="18" customFormat="1" ht="11.25" customHeight="1">
      <c r="A18" s="25" t="s">
        <v>20</v>
      </c>
      <c r="B18" s="26">
        <f>B17</f>
        <v>419460.20000000007</v>
      </c>
      <c r="C18" s="26">
        <f aca="true" t="shared" si="7" ref="C18:M18">B18+C17</f>
        <v>826575.8260000001</v>
      </c>
      <c r="D18" s="26">
        <f t="shared" si="7"/>
        <v>1384758.566</v>
      </c>
      <c r="E18" s="26">
        <f t="shared" si="7"/>
        <v>1906556.982</v>
      </c>
      <c r="F18" s="26">
        <f t="shared" si="7"/>
        <v>2325270.772</v>
      </c>
      <c r="G18" s="26">
        <f t="shared" si="7"/>
        <v>2727232.182</v>
      </c>
      <c r="H18" s="26">
        <f t="shared" si="7"/>
        <v>2987289.931</v>
      </c>
      <c r="I18" s="26">
        <f t="shared" si="7"/>
        <v>3238517.82</v>
      </c>
      <c r="J18" s="26">
        <f t="shared" si="7"/>
        <v>3547688.526</v>
      </c>
      <c r="K18" s="26">
        <f t="shared" si="7"/>
        <v>3812438.098</v>
      </c>
      <c r="L18" s="26">
        <f t="shared" si="7"/>
        <v>4085234.7980000004</v>
      </c>
      <c r="M18" s="26">
        <f t="shared" si="7"/>
        <v>4532442.376</v>
      </c>
      <c r="N18" s="17">
        <v>-4481636.376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</row>
    <row r="19" spans="1:171" s="38" customFormat="1" ht="11.25" customHeight="1">
      <c r="A19" s="35" t="s">
        <v>26</v>
      </c>
      <c r="B19" s="36">
        <f aca="true" t="shared" si="8" ref="B19:M19">B15+B17</f>
        <v>668615.8239900001</v>
      </c>
      <c r="C19" s="36">
        <f t="shared" si="8"/>
        <v>675995.9749</v>
      </c>
      <c r="D19" s="36">
        <f t="shared" si="8"/>
        <v>823417.50784</v>
      </c>
      <c r="E19" s="36">
        <f t="shared" si="8"/>
        <v>803500.6201899999</v>
      </c>
      <c r="F19" s="36">
        <f t="shared" si="8"/>
        <v>708069.79128</v>
      </c>
      <c r="G19" s="36">
        <f t="shared" si="8"/>
        <v>697874.18928</v>
      </c>
      <c r="H19" s="36">
        <f t="shared" si="8"/>
        <v>577165.71966</v>
      </c>
      <c r="I19" s="36">
        <f t="shared" si="8"/>
        <v>577315.69918</v>
      </c>
      <c r="J19" s="36">
        <f t="shared" si="8"/>
        <v>630159.03728</v>
      </c>
      <c r="K19" s="36">
        <f t="shared" si="8"/>
        <v>630329.78584</v>
      </c>
      <c r="L19" s="36">
        <f t="shared" si="8"/>
        <v>605394.4295000001</v>
      </c>
      <c r="M19" s="36">
        <f t="shared" si="8"/>
        <v>800386.25152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</row>
    <row r="20" spans="1:171" s="42" customFormat="1" ht="11.25" customHeight="1">
      <c r="A20" s="39" t="s">
        <v>20</v>
      </c>
      <c r="B20" s="40">
        <f>B19</f>
        <v>668615.8239900001</v>
      </c>
      <c r="C20" s="40">
        <f aca="true" t="shared" si="9" ref="C20:M20">B20+C19</f>
        <v>1344611.7988900002</v>
      </c>
      <c r="D20" s="40">
        <f t="shared" si="9"/>
        <v>2168029.3067300003</v>
      </c>
      <c r="E20" s="40">
        <f t="shared" si="9"/>
        <v>2971529.9269200005</v>
      </c>
      <c r="F20" s="40">
        <f t="shared" si="9"/>
        <v>3679599.7182000005</v>
      </c>
      <c r="G20" s="40">
        <f t="shared" si="9"/>
        <v>4377473.9074800005</v>
      </c>
      <c r="H20" s="40">
        <f t="shared" si="9"/>
        <v>4954639.62714</v>
      </c>
      <c r="I20" s="40">
        <f t="shared" si="9"/>
        <v>5531955.32632</v>
      </c>
      <c r="J20" s="40">
        <f t="shared" si="9"/>
        <v>6162114.3636</v>
      </c>
      <c r="K20" s="40">
        <f t="shared" si="9"/>
        <v>6792444.14944</v>
      </c>
      <c r="L20" s="40">
        <f t="shared" si="9"/>
        <v>7397838.57894</v>
      </c>
      <c r="M20" s="40">
        <f t="shared" si="9"/>
        <v>8198224.830460001</v>
      </c>
      <c r="N20" s="41">
        <v>5452067.798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</row>
    <row r="21" spans="1:171" s="42" customFormat="1" ht="16.5" customHeight="1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</row>
    <row r="22" spans="1:171" ht="11.25" customHeight="1">
      <c r="A22" s="10" t="s">
        <v>15</v>
      </c>
      <c r="B22" s="11" t="s">
        <v>3</v>
      </c>
      <c r="C22" s="11" t="s">
        <v>4</v>
      </c>
      <c r="D22" s="11" t="s">
        <v>5</v>
      </c>
      <c r="E22" s="11" t="s">
        <v>6</v>
      </c>
      <c r="F22" s="11" t="s">
        <v>7</v>
      </c>
      <c r="G22" s="11" t="s">
        <v>8</v>
      </c>
      <c r="H22" s="11" t="s">
        <v>9</v>
      </c>
      <c r="I22" s="11" t="s">
        <v>10</v>
      </c>
      <c r="J22" s="11" t="s">
        <v>11</v>
      </c>
      <c r="K22" s="11" t="s">
        <v>12</v>
      </c>
      <c r="L22" s="11" t="s">
        <v>13</v>
      </c>
      <c r="M22" s="11" t="s">
        <v>14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</row>
    <row r="23" spans="1:171" ht="11.25" customHeight="1">
      <c r="A23" s="45" t="str">
        <f aca="true" t="shared" si="10" ref="A23:A38">A5</f>
        <v>Власні</v>
      </c>
      <c r="B23" s="46">
        <v>196912.62728000002</v>
      </c>
      <c r="C23" s="46">
        <v>221194.46854</v>
      </c>
      <c r="D23" s="46">
        <v>224967.36895999996</v>
      </c>
      <c r="E23" s="46">
        <v>217486.58725000004</v>
      </c>
      <c r="F23" s="46">
        <v>230937.83147000003</v>
      </c>
      <c r="G23" s="46">
        <v>238873.99500999996</v>
      </c>
      <c r="H23" s="46">
        <v>239432.25516999996</v>
      </c>
      <c r="I23" s="46">
        <v>284354.04143000004</v>
      </c>
      <c r="J23" s="46">
        <v>250377.58952</v>
      </c>
      <c r="K23" s="46">
        <v>297582.63783</v>
      </c>
      <c r="L23" s="46">
        <v>275909.13437</v>
      </c>
      <c r="M23" s="46">
        <v>288639.72959999996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</row>
    <row r="24" spans="1:171" s="18" customFormat="1" ht="11.25" customHeight="1">
      <c r="A24" s="15" t="str">
        <f t="shared" si="10"/>
        <v>кумулятивно</v>
      </c>
      <c r="B24" s="16">
        <f>B23</f>
        <v>196912.62728000002</v>
      </c>
      <c r="C24" s="16">
        <f aca="true" t="shared" si="11" ref="C24:M24">B24+C23</f>
        <v>418107.09582000005</v>
      </c>
      <c r="D24" s="16">
        <f t="shared" si="11"/>
        <v>643074.46478</v>
      </c>
      <c r="E24" s="16">
        <f t="shared" si="11"/>
        <v>860561.0520300001</v>
      </c>
      <c r="F24" s="16">
        <f t="shared" si="11"/>
        <v>1091498.8835000002</v>
      </c>
      <c r="G24" s="16">
        <f t="shared" si="11"/>
        <v>1330372.8785100002</v>
      </c>
      <c r="H24" s="16">
        <f t="shared" si="11"/>
        <v>1569805.1336800002</v>
      </c>
      <c r="I24" s="16">
        <f t="shared" si="11"/>
        <v>1854159.1751100002</v>
      </c>
      <c r="J24" s="16">
        <f t="shared" si="11"/>
        <v>2104536.76463</v>
      </c>
      <c r="K24" s="16">
        <f t="shared" si="11"/>
        <v>2402119.40246</v>
      </c>
      <c r="L24" s="16">
        <f t="shared" si="11"/>
        <v>2678028.53683</v>
      </c>
      <c r="M24" s="16">
        <f t="shared" si="11"/>
        <v>2966668.26643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</row>
    <row r="25" spans="1:171" ht="11.25" customHeight="1">
      <c r="A25" s="19" t="str">
        <f t="shared" si="10"/>
        <v>Базова дотація</v>
      </c>
      <c r="B25" s="24">
        <v>33969.6</v>
      </c>
      <c r="C25" s="24">
        <v>33969.6</v>
      </c>
      <c r="D25" s="24">
        <v>33969.6</v>
      </c>
      <c r="E25" s="24">
        <v>33969.6</v>
      </c>
      <c r="F25" s="24">
        <v>33969.6</v>
      </c>
      <c r="G25" s="24">
        <v>33969.4</v>
      </c>
      <c r="H25" s="24">
        <v>33969.6</v>
      </c>
      <c r="I25" s="24">
        <v>33969.5</v>
      </c>
      <c r="J25" s="24">
        <v>33969.2</v>
      </c>
      <c r="K25" s="24">
        <v>33968.9</v>
      </c>
      <c r="L25" s="24">
        <v>33969.2</v>
      </c>
      <c r="M25" s="24">
        <v>33969.4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</row>
    <row r="26" spans="1:171" s="18" customFormat="1" ht="11.25" customHeight="1">
      <c r="A26" s="15" t="str">
        <f t="shared" si="10"/>
        <v>кумулятивно</v>
      </c>
      <c r="B26" s="16">
        <f>B25</f>
        <v>33969.6</v>
      </c>
      <c r="C26" s="16">
        <f aca="true" t="shared" si="12" ref="C26:M26">B26+C25</f>
        <v>67939.2</v>
      </c>
      <c r="D26" s="16">
        <f t="shared" si="12"/>
        <v>101908.79999999999</v>
      </c>
      <c r="E26" s="16">
        <f t="shared" si="12"/>
        <v>135878.4</v>
      </c>
      <c r="F26" s="16">
        <f t="shared" si="12"/>
        <v>169848</v>
      </c>
      <c r="G26" s="16">
        <f t="shared" si="12"/>
        <v>203817.4</v>
      </c>
      <c r="H26" s="16">
        <f t="shared" si="12"/>
        <v>237787</v>
      </c>
      <c r="I26" s="16">
        <f t="shared" si="12"/>
        <v>271756.5</v>
      </c>
      <c r="J26" s="16">
        <f t="shared" si="12"/>
        <v>305725.7</v>
      </c>
      <c r="K26" s="16">
        <f t="shared" si="12"/>
        <v>339694.60000000003</v>
      </c>
      <c r="L26" s="16">
        <f t="shared" si="12"/>
        <v>373663.80000000005</v>
      </c>
      <c r="M26" s="16">
        <f t="shared" si="12"/>
        <v>407633.20000000007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</row>
    <row r="27" spans="1:171" s="18" customFormat="1" ht="22.5">
      <c r="A27" s="23" t="str">
        <f t="shared" si="10"/>
        <v>Додаткова дотація з ДБ з утримання закладів освіти та охорони здоров'я</v>
      </c>
      <c r="B27" s="24">
        <v>29927.3</v>
      </c>
      <c r="C27" s="24">
        <v>29927.3</v>
      </c>
      <c r="D27" s="24">
        <v>29927.3</v>
      </c>
      <c r="E27" s="24">
        <v>42753.3</v>
      </c>
      <c r="F27" s="24">
        <v>42753.3</v>
      </c>
      <c r="G27" s="24">
        <v>42753.3</v>
      </c>
      <c r="H27" s="24">
        <v>42753.3</v>
      </c>
      <c r="I27" s="24">
        <v>42753.3</v>
      </c>
      <c r="J27" s="24">
        <v>42753.3</v>
      </c>
      <c r="K27" s="24">
        <v>55579.3</v>
      </c>
      <c r="L27" s="24">
        <v>55579.3</v>
      </c>
      <c r="M27" s="24">
        <v>55579.4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</row>
    <row r="28" spans="1:171" s="18" customFormat="1" ht="11.25" customHeight="1">
      <c r="A28" s="15" t="str">
        <f t="shared" si="10"/>
        <v>кумулятивно</v>
      </c>
      <c r="B28" s="16">
        <f>B27</f>
        <v>29927.300000000003</v>
      </c>
      <c r="C28" s="16">
        <f aca="true" t="shared" si="13" ref="C28:M28">B28+C27</f>
        <v>59854.600000000006</v>
      </c>
      <c r="D28" s="16">
        <f t="shared" si="13"/>
        <v>89781.90000000001</v>
      </c>
      <c r="E28" s="16">
        <f t="shared" si="13"/>
        <v>132535.2</v>
      </c>
      <c r="F28" s="16">
        <f t="shared" si="13"/>
        <v>175288.5</v>
      </c>
      <c r="G28" s="16">
        <f t="shared" si="13"/>
        <v>218041.8</v>
      </c>
      <c r="H28" s="16">
        <f t="shared" si="13"/>
        <v>260795.09999999998</v>
      </c>
      <c r="I28" s="16">
        <f t="shared" si="13"/>
        <v>303548.39999999997</v>
      </c>
      <c r="J28" s="16">
        <f t="shared" si="13"/>
        <v>346301.69999999995</v>
      </c>
      <c r="K28" s="16">
        <f t="shared" si="13"/>
        <v>401880.99999999994</v>
      </c>
      <c r="L28" s="16">
        <f t="shared" si="13"/>
        <v>457460.29999999993</v>
      </c>
      <c r="M28" s="16">
        <f t="shared" si="13"/>
        <v>513039.69999999995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</row>
    <row r="29" spans="1:171" s="18" customFormat="1" ht="11.25" customHeight="1">
      <c r="A29" s="19" t="str">
        <f t="shared" si="10"/>
        <v>Стабілізаційна дотація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>
        <v>8698.5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</row>
    <row r="30" spans="1:171" s="18" customFormat="1" ht="11.25" customHeight="1">
      <c r="A30" s="15" t="str">
        <f t="shared" si="10"/>
        <v>кумулятивно</v>
      </c>
      <c r="B30" s="16">
        <f>B29</f>
        <v>0</v>
      </c>
      <c r="C30" s="16">
        <f aca="true" t="shared" si="14" ref="C30:M30">B30+C29</f>
        <v>0</v>
      </c>
      <c r="D30" s="16">
        <f t="shared" si="14"/>
        <v>0</v>
      </c>
      <c r="E30" s="16">
        <f t="shared" si="14"/>
        <v>0</v>
      </c>
      <c r="F30" s="16">
        <f t="shared" si="14"/>
        <v>0</v>
      </c>
      <c r="G30" s="16">
        <f t="shared" si="14"/>
        <v>0</v>
      </c>
      <c r="H30" s="16">
        <f t="shared" si="14"/>
        <v>0</v>
      </c>
      <c r="I30" s="16">
        <f t="shared" si="14"/>
        <v>0</v>
      </c>
      <c r="J30" s="16">
        <f t="shared" si="14"/>
        <v>0</v>
      </c>
      <c r="K30" s="16">
        <f t="shared" si="14"/>
        <v>0</v>
      </c>
      <c r="L30" s="16">
        <f t="shared" si="14"/>
        <v>0</v>
      </c>
      <c r="M30" s="16">
        <f t="shared" si="14"/>
        <v>8698.5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</row>
    <row r="31" spans="1:171" s="18" customFormat="1" ht="11.25" customHeight="1">
      <c r="A31" s="19">
        <f t="shared" si="10"/>
        <v>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</row>
    <row r="32" spans="1:171" s="18" customFormat="1" ht="11.25" customHeight="1">
      <c r="A32" s="25" t="str">
        <f t="shared" si="10"/>
        <v>кумулятивно</v>
      </c>
      <c r="B32" s="26">
        <f>B31</f>
        <v>0</v>
      </c>
      <c r="C32" s="26">
        <f aca="true" t="shared" si="15" ref="C32:M32">B32+C31</f>
        <v>0</v>
      </c>
      <c r="D32" s="26">
        <f t="shared" si="15"/>
        <v>0</v>
      </c>
      <c r="E32" s="26">
        <f t="shared" si="15"/>
        <v>0</v>
      </c>
      <c r="F32" s="26">
        <f t="shared" si="15"/>
        <v>0</v>
      </c>
      <c r="G32" s="26">
        <f t="shared" si="15"/>
        <v>0</v>
      </c>
      <c r="H32" s="26">
        <f t="shared" si="15"/>
        <v>0</v>
      </c>
      <c r="I32" s="26">
        <f t="shared" si="15"/>
        <v>0</v>
      </c>
      <c r="J32" s="26">
        <f t="shared" si="15"/>
        <v>0</v>
      </c>
      <c r="K32" s="26">
        <f t="shared" si="15"/>
        <v>0</v>
      </c>
      <c r="L32" s="26">
        <f t="shared" si="15"/>
        <v>0</v>
      </c>
      <c r="M32" s="26">
        <f t="shared" si="15"/>
        <v>0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</row>
    <row r="33" spans="1:171" s="42" customFormat="1" ht="11.25" customHeight="1">
      <c r="A33" s="27" t="str">
        <f t="shared" si="10"/>
        <v>всього</v>
      </c>
      <c r="B33" s="28">
        <f aca="true" t="shared" si="16" ref="B33:M33">B23+B25+B27+B29</f>
        <v>260809.52728000004</v>
      </c>
      <c r="C33" s="28">
        <f t="shared" si="16"/>
        <v>285091.36854</v>
      </c>
      <c r="D33" s="28">
        <f t="shared" si="16"/>
        <v>288864.26895999996</v>
      </c>
      <c r="E33" s="28">
        <f t="shared" si="16"/>
        <v>294209.48725000006</v>
      </c>
      <c r="F33" s="28">
        <f t="shared" si="16"/>
        <v>307660.73147</v>
      </c>
      <c r="G33" s="28">
        <f t="shared" si="16"/>
        <v>315596.69500999997</v>
      </c>
      <c r="H33" s="28">
        <f t="shared" si="16"/>
        <v>316155.1551699999</v>
      </c>
      <c r="I33" s="28">
        <f t="shared" si="16"/>
        <v>361076.84143000003</v>
      </c>
      <c r="J33" s="28">
        <f t="shared" si="16"/>
        <v>327100.08952</v>
      </c>
      <c r="K33" s="28">
        <f t="shared" si="16"/>
        <v>387130.83783000003</v>
      </c>
      <c r="L33" s="28">
        <f t="shared" si="16"/>
        <v>365457.63437</v>
      </c>
      <c r="M33" s="28">
        <f t="shared" si="16"/>
        <v>386887.0296</v>
      </c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</row>
    <row r="34" spans="1:171" s="18" customFormat="1" ht="11.25" customHeight="1">
      <c r="A34" s="31" t="str">
        <f t="shared" si="10"/>
        <v>кумулятивно</v>
      </c>
      <c r="B34" s="32">
        <f>B33</f>
        <v>260809.52728000004</v>
      </c>
      <c r="C34" s="32">
        <f aca="true" t="shared" si="17" ref="C34:M34">B34+C33</f>
        <v>545900.89582</v>
      </c>
      <c r="D34" s="32">
        <f t="shared" si="17"/>
        <v>834765.16478</v>
      </c>
      <c r="E34" s="32">
        <f t="shared" si="17"/>
        <v>1128974.65203</v>
      </c>
      <c r="F34" s="32">
        <f t="shared" si="17"/>
        <v>1436635.3835</v>
      </c>
      <c r="G34" s="32">
        <f t="shared" si="17"/>
        <v>1752232.07851</v>
      </c>
      <c r="H34" s="32">
        <f t="shared" si="17"/>
        <v>2068387.2336799998</v>
      </c>
      <c r="I34" s="32">
        <f t="shared" si="17"/>
        <v>2429464.0751099996</v>
      </c>
      <c r="J34" s="32">
        <f t="shared" si="17"/>
        <v>2756564.1646299995</v>
      </c>
      <c r="K34" s="32">
        <f t="shared" si="17"/>
        <v>3143695.0024599996</v>
      </c>
      <c r="L34" s="32">
        <f t="shared" si="17"/>
        <v>3509152.6368299997</v>
      </c>
      <c r="M34" s="32">
        <f t="shared" si="17"/>
        <v>3896039.6664299998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</row>
    <row r="35" spans="1:171" s="18" customFormat="1" ht="11.25" customHeight="1">
      <c r="A35" s="19" t="str">
        <f t="shared" si="10"/>
        <v>Субвенція з ДБ</v>
      </c>
      <c r="B35" s="24">
        <v>398412.42307</v>
      </c>
      <c r="C35" s="24">
        <v>395335.45904</v>
      </c>
      <c r="D35" s="24">
        <v>543767.9951</v>
      </c>
      <c r="E35" s="24">
        <v>506507.8390699999</v>
      </c>
      <c r="F35" s="24">
        <v>395993.47015999997</v>
      </c>
      <c r="G35" s="24">
        <v>380893.88854</v>
      </c>
      <c r="H35" s="24">
        <v>242485.51969000004</v>
      </c>
      <c r="I35" s="24">
        <v>230261.94647000002</v>
      </c>
      <c r="J35" s="24">
        <v>292469.56504</v>
      </c>
      <c r="K35" s="24">
        <v>269575.80734999996</v>
      </c>
      <c r="L35" s="24">
        <v>333226.63664999994</v>
      </c>
      <c r="M35" s="24">
        <v>497079.87156999996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</row>
    <row r="36" spans="1:171" s="18" customFormat="1" ht="11.25" customHeight="1">
      <c r="A36" s="25" t="str">
        <f t="shared" si="10"/>
        <v>кумулятивно</v>
      </c>
      <c r="B36" s="26">
        <f>B35</f>
        <v>398412.42307</v>
      </c>
      <c r="C36" s="26">
        <f aca="true" t="shared" si="18" ref="C36:M36">B36+C35</f>
        <v>793747.88211</v>
      </c>
      <c r="D36" s="26">
        <f t="shared" si="18"/>
        <v>1337515.87721</v>
      </c>
      <c r="E36" s="26">
        <f t="shared" si="18"/>
        <v>1844023.71628</v>
      </c>
      <c r="F36" s="26">
        <f t="shared" si="18"/>
        <v>2240017.18644</v>
      </c>
      <c r="G36" s="26">
        <f t="shared" si="18"/>
        <v>2620911.07498</v>
      </c>
      <c r="H36" s="26">
        <f t="shared" si="18"/>
        <v>2863396.59467</v>
      </c>
      <c r="I36" s="26">
        <f t="shared" si="18"/>
        <v>3093658.54114</v>
      </c>
      <c r="J36" s="26">
        <f t="shared" si="18"/>
        <v>3386128.10618</v>
      </c>
      <c r="K36" s="26">
        <f t="shared" si="18"/>
        <v>3655703.91353</v>
      </c>
      <c r="L36" s="26">
        <f t="shared" si="18"/>
        <v>3988930.55018</v>
      </c>
      <c r="M36" s="26">
        <f t="shared" si="18"/>
        <v>4486010.42175</v>
      </c>
      <c r="N36" s="17"/>
      <c r="O36" s="17">
        <v>4437187.40175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</row>
    <row r="37" spans="1:171" s="38" customFormat="1" ht="11.25" customHeight="1">
      <c r="A37" s="35" t="str">
        <f t="shared" si="10"/>
        <v>Загалом</v>
      </c>
      <c r="B37" s="36">
        <f aca="true" t="shared" si="19" ref="B37:M37">B33+B35</f>
        <v>659221.95035</v>
      </c>
      <c r="C37" s="36">
        <f t="shared" si="19"/>
        <v>680426.82758</v>
      </c>
      <c r="D37" s="36">
        <f t="shared" si="19"/>
        <v>832632.26406</v>
      </c>
      <c r="E37" s="36">
        <f t="shared" si="19"/>
        <v>800717.32632</v>
      </c>
      <c r="F37" s="36">
        <f t="shared" si="19"/>
        <v>703654.20163</v>
      </c>
      <c r="G37" s="36">
        <f t="shared" si="19"/>
        <v>696490.58355</v>
      </c>
      <c r="H37" s="36">
        <f t="shared" si="19"/>
        <v>558640.6748599999</v>
      </c>
      <c r="I37" s="36">
        <f t="shared" si="19"/>
        <v>591338.7879000001</v>
      </c>
      <c r="J37" s="36">
        <f t="shared" si="19"/>
        <v>619569.6545599999</v>
      </c>
      <c r="K37" s="36">
        <f t="shared" si="19"/>
        <v>656706.64518</v>
      </c>
      <c r="L37" s="36">
        <f t="shared" si="19"/>
        <v>698684.2710199999</v>
      </c>
      <c r="M37" s="36">
        <f t="shared" si="19"/>
        <v>883966.90117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</row>
    <row r="38" spans="1:171" s="42" customFormat="1" ht="11.25" customHeight="1">
      <c r="A38" s="39" t="str">
        <f t="shared" si="10"/>
        <v>кумулятивно</v>
      </c>
      <c r="B38" s="40">
        <f>B37</f>
        <v>659221.95035</v>
      </c>
      <c r="C38" s="40">
        <f aca="true" t="shared" si="20" ref="C38:M38">B38+C37</f>
        <v>1339648.77793</v>
      </c>
      <c r="D38" s="40">
        <f t="shared" si="20"/>
        <v>2172281.04199</v>
      </c>
      <c r="E38" s="40">
        <f t="shared" si="20"/>
        <v>2972998.36831</v>
      </c>
      <c r="F38" s="40">
        <f t="shared" si="20"/>
        <v>3676652.56994</v>
      </c>
      <c r="G38" s="40">
        <f t="shared" si="20"/>
        <v>4373143.1534899995</v>
      </c>
      <c r="H38" s="40">
        <f t="shared" si="20"/>
        <v>4931783.828349999</v>
      </c>
      <c r="I38" s="40">
        <f t="shared" si="20"/>
        <v>5523122.616249999</v>
      </c>
      <c r="J38" s="40">
        <f t="shared" si="20"/>
        <v>6142692.270809999</v>
      </c>
      <c r="K38" s="40">
        <f t="shared" si="20"/>
        <v>6799398.915989999</v>
      </c>
      <c r="L38" s="40">
        <f t="shared" si="20"/>
        <v>7498083.187009999</v>
      </c>
      <c r="M38" s="40">
        <f t="shared" si="20"/>
        <v>8382050.088179998</v>
      </c>
      <c r="N38" s="41">
        <v>5414386.998739998</v>
      </c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</row>
    <row r="39" spans="1:171" s="42" customFormat="1" ht="16.5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</row>
    <row r="40" spans="1:171" ht="11.25" customHeight="1">
      <c r="A40" s="10" t="s">
        <v>16</v>
      </c>
      <c r="B40" s="11" t="s">
        <v>3</v>
      </c>
      <c r="C40" s="11" t="s">
        <v>4</v>
      </c>
      <c r="D40" s="11" t="s">
        <v>5</v>
      </c>
      <c r="E40" s="11" t="s">
        <v>6</v>
      </c>
      <c r="F40" s="11" t="s">
        <v>7</v>
      </c>
      <c r="G40" s="11" t="s">
        <v>8</v>
      </c>
      <c r="H40" s="11" t="s">
        <v>9</v>
      </c>
      <c r="I40" s="11" t="s">
        <v>10</v>
      </c>
      <c r="J40" s="11" t="s">
        <v>11</v>
      </c>
      <c r="K40" s="11" t="s">
        <v>12</v>
      </c>
      <c r="L40" s="11" t="s">
        <v>13</v>
      </c>
      <c r="M40" s="11" t="s">
        <v>14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</row>
    <row r="41" spans="1:171" ht="11.25" customHeight="1">
      <c r="A41" s="45" t="str">
        <f aca="true" t="shared" si="21" ref="A41:A48">A5</f>
        <v>Власні</v>
      </c>
      <c r="B41" s="46">
        <f aca="true" t="shared" si="22" ref="B41:M41">IF(B5=0,0,ROUND(B23/B5*100,1))</f>
        <v>106.3</v>
      </c>
      <c r="C41" s="46">
        <f t="shared" si="22"/>
        <v>107.9</v>
      </c>
      <c r="D41" s="46">
        <f t="shared" si="22"/>
        <v>111.7</v>
      </c>
      <c r="E41" s="46">
        <f t="shared" si="22"/>
        <v>106.1</v>
      </c>
      <c r="F41" s="46">
        <f t="shared" si="22"/>
        <v>108.6</v>
      </c>
      <c r="G41" s="46">
        <f t="shared" si="22"/>
        <v>109</v>
      </c>
      <c r="H41" s="46">
        <f t="shared" si="22"/>
        <v>99.6</v>
      </c>
      <c r="I41" s="46">
        <f t="shared" si="22"/>
        <v>114</v>
      </c>
      <c r="J41" s="46">
        <f t="shared" si="22"/>
        <v>102.5</v>
      </c>
      <c r="K41" s="46">
        <f t="shared" si="22"/>
        <v>107.8</v>
      </c>
      <c r="L41" s="46">
        <f t="shared" si="22"/>
        <v>113.5</v>
      </c>
      <c r="M41" s="46">
        <f t="shared" si="22"/>
        <v>110.4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</row>
    <row r="42" spans="1:171" ht="11.25" customHeight="1">
      <c r="A42" s="15" t="str">
        <f t="shared" si="21"/>
        <v>кумулятивно</v>
      </c>
      <c r="B42" s="16">
        <f aca="true" t="shared" si="23" ref="B42:M42">IF(B6=0,0,ROUND(B24/B6*100,1))</f>
        <v>106.3</v>
      </c>
      <c r="C42" s="16">
        <f t="shared" si="23"/>
        <v>107.1</v>
      </c>
      <c r="D42" s="16">
        <f t="shared" si="23"/>
        <v>108.7</v>
      </c>
      <c r="E42" s="16">
        <f t="shared" si="23"/>
        <v>108</v>
      </c>
      <c r="F42" s="16">
        <f t="shared" si="23"/>
        <v>108.2</v>
      </c>
      <c r="G42" s="16">
        <f t="shared" si="23"/>
        <v>108.3</v>
      </c>
      <c r="H42" s="16">
        <f t="shared" si="23"/>
        <v>106.9</v>
      </c>
      <c r="I42" s="16">
        <f t="shared" si="23"/>
        <v>107.9</v>
      </c>
      <c r="J42" s="16">
        <f t="shared" si="23"/>
        <v>107.2</v>
      </c>
      <c r="K42" s="16">
        <f t="shared" si="23"/>
        <v>107.3</v>
      </c>
      <c r="L42" s="16">
        <f t="shared" si="23"/>
        <v>107.9</v>
      </c>
      <c r="M42" s="16">
        <f t="shared" si="23"/>
        <v>108.2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</row>
    <row r="43" spans="1:171" ht="11.25" customHeight="1">
      <c r="A43" s="19" t="str">
        <f t="shared" si="21"/>
        <v>Базова дотація</v>
      </c>
      <c r="B43" s="24">
        <f aca="true" t="shared" si="24" ref="B43:M43">IF(B7=0,0,ROUND(B25/B7*100,1))</f>
        <v>100</v>
      </c>
      <c r="C43" s="24">
        <f t="shared" si="24"/>
        <v>100</v>
      </c>
      <c r="D43" s="24">
        <f t="shared" si="24"/>
        <v>100</v>
      </c>
      <c r="E43" s="24">
        <f t="shared" si="24"/>
        <v>100</v>
      </c>
      <c r="F43" s="24">
        <f t="shared" si="24"/>
        <v>100</v>
      </c>
      <c r="G43" s="24">
        <f t="shared" si="24"/>
        <v>100</v>
      </c>
      <c r="H43" s="24">
        <f t="shared" si="24"/>
        <v>100</v>
      </c>
      <c r="I43" s="24">
        <f t="shared" si="24"/>
        <v>100</v>
      </c>
      <c r="J43" s="24">
        <f t="shared" si="24"/>
        <v>100</v>
      </c>
      <c r="K43" s="24">
        <f t="shared" si="24"/>
        <v>100</v>
      </c>
      <c r="L43" s="24">
        <f t="shared" si="24"/>
        <v>100</v>
      </c>
      <c r="M43" s="24">
        <f t="shared" si="24"/>
        <v>100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</row>
    <row r="44" spans="1:171" ht="11.25" customHeight="1">
      <c r="A44" s="15" t="str">
        <f t="shared" si="21"/>
        <v>кумулятивно</v>
      </c>
      <c r="B44" s="16">
        <f aca="true" t="shared" si="25" ref="B44:M44">IF(B8=0,0,ROUND(B26/B8*100,1))</f>
        <v>100</v>
      </c>
      <c r="C44" s="16">
        <f t="shared" si="25"/>
        <v>100</v>
      </c>
      <c r="D44" s="16">
        <f t="shared" si="25"/>
        <v>100</v>
      </c>
      <c r="E44" s="16">
        <f t="shared" si="25"/>
        <v>100</v>
      </c>
      <c r="F44" s="16">
        <f t="shared" si="25"/>
        <v>100</v>
      </c>
      <c r="G44" s="16">
        <f t="shared" si="25"/>
        <v>100</v>
      </c>
      <c r="H44" s="16">
        <f t="shared" si="25"/>
        <v>100</v>
      </c>
      <c r="I44" s="16">
        <f t="shared" si="25"/>
        <v>100</v>
      </c>
      <c r="J44" s="16">
        <f t="shared" si="25"/>
        <v>100</v>
      </c>
      <c r="K44" s="16">
        <f t="shared" si="25"/>
        <v>100</v>
      </c>
      <c r="L44" s="16">
        <f t="shared" si="25"/>
        <v>100</v>
      </c>
      <c r="M44" s="16">
        <f t="shared" si="25"/>
        <v>100</v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</row>
    <row r="45" spans="1:171" ht="22.5">
      <c r="A45" s="23" t="str">
        <f t="shared" si="21"/>
        <v>Додаткова дотація з ДБ з утримання закладів освіти та охорони здоров'я</v>
      </c>
      <c r="B45" s="24">
        <f aca="true" t="shared" si="26" ref="B45:M45">IF(B9=0,0,ROUND(B27/B9*100,1))</f>
        <v>100</v>
      </c>
      <c r="C45" s="24">
        <f t="shared" si="26"/>
        <v>100</v>
      </c>
      <c r="D45" s="24">
        <f t="shared" si="26"/>
        <v>100</v>
      </c>
      <c r="E45" s="24">
        <f t="shared" si="26"/>
        <v>100</v>
      </c>
      <c r="F45" s="24">
        <f t="shared" si="26"/>
        <v>100</v>
      </c>
      <c r="G45" s="24">
        <f t="shared" si="26"/>
        <v>100</v>
      </c>
      <c r="H45" s="24">
        <f t="shared" si="26"/>
        <v>100</v>
      </c>
      <c r="I45" s="24">
        <f t="shared" si="26"/>
        <v>100</v>
      </c>
      <c r="J45" s="24">
        <f t="shared" si="26"/>
        <v>100</v>
      </c>
      <c r="K45" s="24">
        <f t="shared" si="26"/>
        <v>100</v>
      </c>
      <c r="L45" s="24">
        <f t="shared" si="26"/>
        <v>100</v>
      </c>
      <c r="M45" s="24">
        <f t="shared" si="26"/>
        <v>100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</row>
    <row r="46" spans="1:171" ht="11.25" customHeight="1">
      <c r="A46" s="15" t="str">
        <f t="shared" si="21"/>
        <v>кумулятивно</v>
      </c>
      <c r="B46" s="16">
        <f aca="true" t="shared" si="27" ref="B46:M46">IF(B10=0,0,ROUND(B28/B10*100,1))</f>
        <v>100</v>
      </c>
      <c r="C46" s="16">
        <f t="shared" si="27"/>
        <v>100</v>
      </c>
      <c r="D46" s="16">
        <f t="shared" si="27"/>
        <v>100</v>
      </c>
      <c r="E46" s="16">
        <f t="shared" si="27"/>
        <v>100</v>
      </c>
      <c r="F46" s="16">
        <f t="shared" si="27"/>
        <v>100</v>
      </c>
      <c r="G46" s="16">
        <f t="shared" si="27"/>
        <v>100</v>
      </c>
      <c r="H46" s="16">
        <f t="shared" si="27"/>
        <v>100</v>
      </c>
      <c r="I46" s="16">
        <f t="shared" si="27"/>
        <v>100</v>
      </c>
      <c r="J46" s="16">
        <f t="shared" si="27"/>
        <v>100</v>
      </c>
      <c r="K46" s="16">
        <f t="shared" si="27"/>
        <v>100</v>
      </c>
      <c r="L46" s="16">
        <f t="shared" si="27"/>
        <v>100</v>
      </c>
      <c r="M46" s="16">
        <f t="shared" si="27"/>
        <v>100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</row>
    <row r="47" spans="1:171" ht="11.25" customHeight="1">
      <c r="A47" s="19" t="str">
        <f t="shared" si="21"/>
        <v>Стабілізаційна дотація</v>
      </c>
      <c r="B47" s="24">
        <f aca="true" t="shared" si="28" ref="B47:M47">IF(B11=0,0,ROUND(B29/B11*100,1))</f>
        <v>0</v>
      </c>
      <c r="C47" s="24">
        <f t="shared" si="28"/>
        <v>0</v>
      </c>
      <c r="D47" s="24">
        <f t="shared" si="28"/>
        <v>0</v>
      </c>
      <c r="E47" s="24">
        <f t="shared" si="28"/>
        <v>0</v>
      </c>
      <c r="F47" s="24">
        <f t="shared" si="28"/>
        <v>0</v>
      </c>
      <c r="G47" s="24">
        <f t="shared" si="28"/>
        <v>0</v>
      </c>
      <c r="H47" s="24">
        <f t="shared" si="28"/>
        <v>0</v>
      </c>
      <c r="I47" s="24">
        <f t="shared" si="28"/>
        <v>0</v>
      </c>
      <c r="J47" s="24">
        <f t="shared" si="28"/>
        <v>0</v>
      </c>
      <c r="K47" s="24">
        <f t="shared" si="28"/>
        <v>0</v>
      </c>
      <c r="L47" s="24">
        <f t="shared" si="28"/>
        <v>0</v>
      </c>
      <c r="M47" s="24">
        <f t="shared" si="28"/>
        <v>400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</row>
    <row r="48" spans="1:171" ht="11.25" customHeight="1">
      <c r="A48" s="25" t="str">
        <f t="shared" si="21"/>
        <v>кумулятивно</v>
      </c>
      <c r="B48" s="16">
        <f aca="true" t="shared" si="29" ref="B48:M48">IF(B12=0,0,ROUND(B30/B12*100,1))</f>
        <v>0</v>
      </c>
      <c r="C48" s="16">
        <f t="shared" si="29"/>
        <v>0</v>
      </c>
      <c r="D48" s="16">
        <f t="shared" si="29"/>
        <v>0</v>
      </c>
      <c r="E48" s="16">
        <f t="shared" si="29"/>
        <v>0</v>
      </c>
      <c r="F48" s="16">
        <f t="shared" si="29"/>
        <v>0</v>
      </c>
      <c r="G48" s="16">
        <f t="shared" si="29"/>
        <v>0</v>
      </c>
      <c r="H48" s="16">
        <f t="shared" si="29"/>
        <v>0</v>
      </c>
      <c r="I48" s="16">
        <f t="shared" si="29"/>
        <v>0</v>
      </c>
      <c r="J48" s="16">
        <f t="shared" si="29"/>
        <v>0</v>
      </c>
      <c r="K48" s="16">
        <f t="shared" si="29"/>
        <v>0</v>
      </c>
      <c r="L48" s="16">
        <f t="shared" si="29"/>
        <v>0</v>
      </c>
      <c r="M48" s="16">
        <f t="shared" si="29"/>
        <v>400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</row>
    <row r="49" spans="1:171" s="38" customFormat="1" ht="11.25" customHeight="1">
      <c r="A49" s="35" t="str">
        <f aca="true" t="shared" si="30" ref="A49:A54">A15</f>
        <v>всього</v>
      </c>
      <c r="B49" s="36">
        <f aca="true" t="shared" si="31" ref="B49:M49">IF(B15=0,0,ROUND(B33/B15*100,1))</f>
        <v>104.7</v>
      </c>
      <c r="C49" s="36">
        <f t="shared" si="31"/>
        <v>106</v>
      </c>
      <c r="D49" s="36">
        <f t="shared" si="31"/>
        <v>108.9</v>
      </c>
      <c r="E49" s="36">
        <f t="shared" si="31"/>
        <v>104.4</v>
      </c>
      <c r="F49" s="36">
        <f t="shared" si="31"/>
        <v>106.3</v>
      </c>
      <c r="G49" s="36">
        <f t="shared" si="31"/>
        <v>106.7</v>
      </c>
      <c r="H49" s="36">
        <f t="shared" si="31"/>
        <v>99.7</v>
      </c>
      <c r="I49" s="36">
        <f t="shared" si="31"/>
        <v>110.7</v>
      </c>
      <c r="J49" s="36">
        <f t="shared" si="31"/>
        <v>101.9</v>
      </c>
      <c r="K49" s="36">
        <f t="shared" si="31"/>
        <v>105.9</v>
      </c>
      <c r="L49" s="36">
        <f t="shared" si="31"/>
        <v>109.9</v>
      </c>
      <c r="M49" s="36">
        <f t="shared" si="31"/>
        <v>109.5</v>
      </c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</row>
    <row r="50" spans="1:171" s="42" customFormat="1" ht="11.25" customHeight="1">
      <c r="A50" s="31" t="str">
        <f t="shared" si="30"/>
        <v>кумулятивно</v>
      </c>
      <c r="B50" s="47">
        <f aca="true" t="shared" si="32" ref="B50:M50">IF(B16=0,0,ROUND(B34/B16*100,1))</f>
        <v>104.7</v>
      </c>
      <c r="C50" s="32">
        <f t="shared" si="32"/>
        <v>105.4</v>
      </c>
      <c r="D50" s="32">
        <f t="shared" si="32"/>
        <v>106.6</v>
      </c>
      <c r="E50" s="32">
        <f t="shared" si="32"/>
        <v>106</v>
      </c>
      <c r="F50" s="32">
        <f t="shared" si="32"/>
        <v>106.1</v>
      </c>
      <c r="G50" s="32">
        <f t="shared" si="32"/>
        <v>106.2</v>
      </c>
      <c r="H50" s="32">
        <f t="shared" si="32"/>
        <v>105.1</v>
      </c>
      <c r="I50" s="32">
        <f t="shared" si="32"/>
        <v>105.9</v>
      </c>
      <c r="J50" s="32">
        <f t="shared" si="32"/>
        <v>105.4</v>
      </c>
      <c r="K50" s="32">
        <f t="shared" si="32"/>
        <v>105.5</v>
      </c>
      <c r="L50" s="32">
        <f t="shared" si="32"/>
        <v>105.9</v>
      </c>
      <c r="M50" s="32">
        <f t="shared" si="32"/>
        <v>106.3</v>
      </c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</row>
    <row r="51" spans="1:171" s="18" customFormat="1" ht="11.25" customHeight="1">
      <c r="A51" s="48" t="str">
        <f t="shared" si="30"/>
        <v>Субвенція з ДБ</v>
      </c>
      <c r="B51" s="24">
        <f aca="true" t="shared" si="33" ref="B51:M51">IF(B17=0,0,ROUND(B35/B17*100,1))</f>
        <v>95</v>
      </c>
      <c r="C51" s="24">
        <f t="shared" si="33"/>
        <v>97.1</v>
      </c>
      <c r="D51" s="24">
        <f t="shared" si="33"/>
        <v>97.4</v>
      </c>
      <c r="E51" s="24">
        <f t="shared" si="33"/>
        <v>97.1</v>
      </c>
      <c r="F51" s="24">
        <f t="shared" si="33"/>
        <v>94.6</v>
      </c>
      <c r="G51" s="24">
        <f t="shared" si="33"/>
        <v>94.8</v>
      </c>
      <c r="H51" s="24">
        <f t="shared" si="33"/>
        <v>93.2</v>
      </c>
      <c r="I51" s="24">
        <f t="shared" si="33"/>
        <v>91.7</v>
      </c>
      <c r="J51" s="24">
        <f t="shared" si="33"/>
        <v>94.6</v>
      </c>
      <c r="K51" s="24">
        <f t="shared" si="33"/>
        <v>101.8</v>
      </c>
      <c r="L51" s="24">
        <f t="shared" si="33"/>
        <v>122.2</v>
      </c>
      <c r="M51" s="24">
        <f t="shared" si="33"/>
        <v>111.2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</row>
    <row r="52" spans="1:171" s="18" customFormat="1" ht="11.25" customHeight="1">
      <c r="A52" s="25" t="str">
        <f t="shared" si="30"/>
        <v>кумулятивно</v>
      </c>
      <c r="B52" s="26">
        <f aca="true" t="shared" si="34" ref="B52:M52">IF(B18=0,0,ROUND(B36/B18*100,1))</f>
        <v>95</v>
      </c>
      <c r="C52" s="26">
        <f t="shared" si="34"/>
        <v>96</v>
      </c>
      <c r="D52" s="26">
        <f t="shared" si="34"/>
        <v>96.6</v>
      </c>
      <c r="E52" s="26">
        <f t="shared" si="34"/>
        <v>96.7</v>
      </c>
      <c r="F52" s="26">
        <f t="shared" si="34"/>
        <v>96.3</v>
      </c>
      <c r="G52" s="26">
        <f t="shared" si="34"/>
        <v>96.1</v>
      </c>
      <c r="H52" s="26">
        <f t="shared" si="34"/>
        <v>95.9</v>
      </c>
      <c r="I52" s="26">
        <f t="shared" si="34"/>
        <v>95.5</v>
      </c>
      <c r="J52" s="26">
        <f t="shared" si="34"/>
        <v>95.4</v>
      </c>
      <c r="K52" s="26">
        <f t="shared" si="34"/>
        <v>95.9</v>
      </c>
      <c r="L52" s="26">
        <f t="shared" si="34"/>
        <v>97.6</v>
      </c>
      <c r="M52" s="26">
        <f t="shared" si="34"/>
        <v>99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</row>
    <row r="53" spans="1:171" s="38" customFormat="1" ht="11.25" customHeight="1">
      <c r="A53" s="35" t="str">
        <f t="shared" si="30"/>
        <v>Загалом</v>
      </c>
      <c r="B53" s="36">
        <f aca="true" t="shared" si="35" ref="B53:M53">IF(B19=0,0,ROUND(B37/B19*100,1))</f>
        <v>98.6</v>
      </c>
      <c r="C53" s="36">
        <f t="shared" si="35"/>
        <v>100.7</v>
      </c>
      <c r="D53" s="36">
        <f t="shared" si="35"/>
        <v>101.1</v>
      </c>
      <c r="E53" s="36">
        <f t="shared" si="35"/>
        <v>99.7</v>
      </c>
      <c r="F53" s="36">
        <f t="shared" si="35"/>
        <v>99.4</v>
      </c>
      <c r="G53" s="36">
        <f t="shared" si="35"/>
        <v>99.8</v>
      </c>
      <c r="H53" s="36">
        <f t="shared" si="35"/>
        <v>96.8</v>
      </c>
      <c r="I53" s="36">
        <f t="shared" si="35"/>
        <v>102.4</v>
      </c>
      <c r="J53" s="36">
        <f t="shared" si="35"/>
        <v>98.3</v>
      </c>
      <c r="K53" s="36">
        <f t="shared" si="35"/>
        <v>104.2</v>
      </c>
      <c r="L53" s="36">
        <f t="shared" si="35"/>
        <v>115.4</v>
      </c>
      <c r="M53" s="36">
        <f t="shared" si="35"/>
        <v>110.4</v>
      </c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</row>
    <row r="54" spans="1:171" s="42" customFormat="1" ht="11.25" customHeight="1">
      <c r="A54" s="39" t="str">
        <f t="shared" si="30"/>
        <v>кумулятивно</v>
      </c>
      <c r="B54" s="40">
        <f aca="true" t="shared" si="36" ref="B54:M54">IF(B20=0,0,ROUND(B38/B20*100,1))</f>
        <v>98.6</v>
      </c>
      <c r="C54" s="40">
        <f t="shared" si="36"/>
        <v>99.6</v>
      </c>
      <c r="D54" s="40">
        <f t="shared" si="36"/>
        <v>100.2</v>
      </c>
      <c r="E54" s="40">
        <f t="shared" si="36"/>
        <v>100</v>
      </c>
      <c r="F54" s="40">
        <f t="shared" si="36"/>
        <v>99.9</v>
      </c>
      <c r="G54" s="40">
        <f t="shared" si="36"/>
        <v>99.9</v>
      </c>
      <c r="H54" s="40">
        <f t="shared" si="36"/>
        <v>99.5</v>
      </c>
      <c r="I54" s="40">
        <f t="shared" si="36"/>
        <v>99.8</v>
      </c>
      <c r="J54" s="40">
        <f t="shared" si="36"/>
        <v>99.7</v>
      </c>
      <c r="K54" s="40">
        <f t="shared" si="36"/>
        <v>100.1</v>
      </c>
      <c r="L54" s="40">
        <f t="shared" si="36"/>
        <v>101.4</v>
      </c>
      <c r="M54" s="40">
        <f t="shared" si="36"/>
        <v>102.2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</row>
    <row r="55" spans="1:171" s="42" customFormat="1" ht="16.5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</row>
    <row r="56" spans="1:171" ht="11.25" customHeight="1">
      <c r="A56" s="10" t="s">
        <v>17</v>
      </c>
      <c r="B56" s="11" t="s">
        <v>3</v>
      </c>
      <c r="C56" s="11" t="s">
        <v>4</v>
      </c>
      <c r="D56" s="11" t="s">
        <v>5</v>
      </c>
      <c r="E56" s="11" t="s">
        <v>6</v>
      </c>
      <c r="F56" s="11" t="s">
        <v>7</v>
      </c>
      <c r="G56" s="11" t="s">
        <v>8</v>
      </c>
      <c r="H56" s="11" t="s">
        <v>9</v>
      </c>
      <c r="I56" s="11" t="s">
        <v>10</v>
      </c>
      <c r="J56" s="11" t="s">
        <v>11</v>
      </c>
      <c r="K56" s="11" t="s">
        <v>12</v>
      </c>
      <c r="L56" s="11" t="s">
        <v>13</v>
      </c>
      <c r="M56" s="11" t="s">
        <v>14</v>
      </c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</row>
    <row r="57" spans="1:171" ht="11.25" customHeight="1">
      <c r="A57" s="45" t="str">
        <f aca="true" t="shared" si="37" ref="A57:A64">A5</f>
        <v>Власні</v>
      </c>
      <c r="B57" s="46">
        <f aca="true" t="shared" si="38" ref="B57:M57">B23-B5</f>
        <v>11653.903290000046</v>
      </c>
      <c r="C57" s="46">
        <f t="shared" si="38"/>
        <v>16211.019639999984</v>
      </c>
      <c r="D57" s="46">
        <f t="shared" si="38"/>
        <v>23629.50112</v>
      </c>
      <c r="E57" s="46">
        <f t="shared" si="38"/>
        <v>12507.283060000045</v>
      </c>
      <c r="F57" s="46">
        <f t="shared" si="38"/>
        <v>18304.73019000003</v>
      </c>
      <c r="G57" s="46">
        <f t="shared" si="38"/>
        <v>19683.91572999995</v>
      </c>
      <c r="H57" s="46">
        <f t="shared" si="38"/>
        <v>-952.8154900000081</v>
      </c>
      <c r="I57" s="46">
        <f t="shared" si="38"/>
        <v>34989.03125000003</v>
      </c>
      <c r="J57" s="46">
        <f t="shared" si="38"/>
        <v>6111.758240000025</v>
      </c>
      <c r="K57" s="46">
        <f t="shared" si="38"/>
        <v>21550.623989999993</v>
      </c>
      <c r="L57" s="46">
        <f t="shared" si="38"/>
        <v>32859.90487</v>
      </c>
      <c r="M57" s="46">
        <f t="shared" si="38"/>
        <v>27184.556079999893</v>
      </c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</row>
    <row r="58" spans="1:171" ht="11.25" customHeight="1">
      <c r="A58" s="15" t="str">
        <f t="shared" si="37"/>
        <v>кумулятивно</v>
      </c>
      <c r="B58" s="16">
        <f aca="true" t="shared" si="39" ref="B58:M58">B24-B6</f>
        <v>11653.903290000046</v>
      </c>
      <c r="C58" s="16">
        <f t="shared" si="39"/>
        <v>27864.92293000006</v>
      </c>
      <c r="D58" s="16">
        <f t="shared" si="39"/>
        <v>51494.42405000003</v>
      </c>
      <c r="E58" s="16">
        <f t="shared" si="39"/>
        <v>64001.707110000076</v>
      </c>
      <c r="F58" s="16">
        <f t="shared" si="39"/>
        <v>82306.4373000001</v>
      </c>
      <c r="G58" s="16">
        <f t="shared" si="39"/>
        <v>101990.35303000011</v>
      </c>
      <c r="H58" s="16">
        <f t="shared" si="39"/>
        <v>101037.53754000016</v>
      </c>
      <c r="I58" s="16">
        <f t="shared" si="39"/>
        <v>136026.56879000016</v>
      </c>
      <c r="J58" s="16">
        <f t="shared" si="39"/>
        <v>142138.32703000004</v>
      </c>
      <c r="K58" s="16">
        <f t="shared" si="39"/>
        <v>163688.95102000004</v>
      </c>
      <c r="L58" s="16">
        <f t="shared" si="39"/>
        <v>196548.85589000024</v>
      </c>
      <c r="M58" s="16">
        <f t="shared" si="39"/>
        <v>223733.41196999978</v>
      </c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</row>
    <row r="59" spans="1:171" ht="11.25" customHeight="1">
      <c r="A59" s="19" t="str">
        <f t="shared" si="37"/>
        <v>Базова дотація</v>
      </c>
      <c r="B59" s="24">
        <f aca="true" t="shared" si="40" ref="B59:M59">B25-B7</f>
        <v>0</v>
      </c>
      <c r="C59" s="24">
        <f t="shared" si="40"/>
        <v>0</v>
      </c>
      <c r="D59" s="24">
        <f t="shared" si="40"/>
        <v>0</v>
      </c>
      <c r="E59" s="24">
        <f t="shared" si="40"/>
        <v>0</v>
      </c>
      <c r="F59" s="24">
        <f t="shared" si="40"/>
        <v>0</v>
      </c>
      <c r="G59" s="24">
        <f t="shared" si="40"/>
        <v>0</v>
      </c>
      <c r="H59" s="24">
        <f t="shared" si="40"/>
        <v>0</v>
      </c>
      <c r="I59" s="24">
        <f t="shared" si="40"/>
        <v>0</v>
      </c>
      <c r="J59" s="24">
        <f t="shared" si="40"/>
        <v>0</v>
      </c>
      <c r="K59" s="24">
        <f t="shared" si="40"/>
        <v>0</v>
      </c>
      <c r="L59" s="24">
        <f t="shared" si="40"/>
        <v>0</v>
      </c>
      <c r="M59" s="24">
        <f t="shared" si="40"/>
        <v>0</v>
      </c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</row>
    <row r="60" spans="1:171" ht="11.25" customHeight="1">
      <c r="A60" s="15" t="str">
        <f t="shared" si="37"/>
        <v>кумулятивно</v>
      </c>
      <c r="B60" s="16">
        <f aca="true" t="shared" si="41" ref="B60:M60">B26-B8</f>
        <v>0</v>
      </c>
      <c r="C60" s="16">
        <f t="shared" si="41"/>
        <v>0</v>
      </c>
      <c r="D60" s="16">
        <f t="shared" si="41"/>
        <v>0</v>
      </c>
      <c r="E60" s="16">
        <f t="shared" si="41"/>
        <v>0</v>
      </c>
      <c r="F60" s="16">
        <f t="shared" si="41"/>
        <v>0</v>
      </c>
      <c r="G60" s="16">
        <f t="shared" si="41"/>
        <v>0</v>
      </c>
      <c r="H60" s="16">
        <f t="shared" si="41"/>
        <v>0</v>
      </c>
      <c r="I60" s="16">
        <f t="shared" si="41"/>
        <v>0</v>
      </c>
      <c r="J60" s="16">
        <f t="shared" si="41"/>
        <v>0</v>
      </c>
      <c r="K60" s="16">
        <f t="shared" si="41"/>
        <v>0</v>
      </c>
      <c r="L60" s="16">
        <f t="shared" si="41"/>
        <v>0</v>
      </c>
      <c r="M60" s="16">
        <f t="shared" si="41"/>
        <v>0</v>
      </c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</row>
    <row r="61" spans="1:171" ht="22.5">
      <c r="A61" s="23" t="str">
        <f t="shared" si="37"/>
        <v>Додаткова дотація з ДБ з утримання закладів освіти та охорони здоров'я</v>
      </c>
      <c r="B61" s="24">
        <f aca="true" t="shared" si="42" ref="B61:M61">B27-B9</f>
        <v>0</v>
      </c>
      <c r="C61" s="24">
        <f t="shared" si="42"/>
        <v>0</v>
      </c>
      <c r="D61" s="24">
        <f t="shared" si="42"/>
        <v>0</v>
      </c>
      <c r="E61" s="24">
        <f t="shared" si="42"/>
        <v>0</v>
      </c>
      <c r="F61" s="24">
        <f t="shared" si="42"/>
        <v>0</v>
      </c>
      <c r="G61" s="24">
        <f t="shared" si="42"/>
        <v>0</v>
      </c>
      <c r="H61" s="24">
        <f t="shared" si="42"/>
        <v>0</v>
      </c>
      <c r="I61" s="24">
        <f t="shared" si="42"/>
        <v>0</v>
      </c>
      <c r="J61" s="24">
        <f t="shared" si="42"/>
        <v>0</v>
      </c>
      <c r="K61" s="24">
        <f t="shared" si="42"/>
        <v>0</v>
      </c>
      <c r="L61" s="24">
        <f t="shared" si="42"/>
        <v>0</v>
      </c>
      <c r="M61" s="24">
        <f t="shared" si="42"/>
        <v>0</v>
      </c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</row>
    <row r="62" spans="1:171" ht="11.25" customHeight="1">
      <c r="A62" s="15" t="str">
        <f t="shared" si="37"/>
        <v>кумулятивно</v>
      </c>
      <c r="B62" s="16">
        <f aca="true" t="shared" si="43" ref="B62:M62">B28-B10</f>
        <v>0</v>
      </c>
      <c r="C62" s="16">
        <f t="shared" si="43"/>
        <v>0</v>
      </c>
      <c r="D62" s="16">
        <f t="shared" si="43"/>
        <v>0</v>
      </c>
      <c r="E62" s="16">
        <f t="shared" si="43"/>
        <v>0</v>
      </c>
      <c r="F62" s="16">
        <f t="shared" si="43"/>
        <v>0</v>
      </c>
      <c r="G62" s="16">
        <f t="shared" si="43"/>
        <v>0</v>
      </c>
      <c r="H62" s="16">
        <f t="shared" si="43"/>
        <v>0</v>
      </c>
      <c r="I62" s="16">
        <f t="shared" si="43"/>
        <v>0</v>
      </c>
      <c r="J62" s="16">
        <f t="shared" si="43"/>
        <v>0</v>
      </c>
      <c r="K62" s="16">
        <f t="shared" si="43"/>
        <v>0</v>
      </c>
      <c r="L62" s="16">
        <f t="shared" si="43"/>
        <v>0</v>
      </c>
      <c r="M62" s="16">
        <f t="shared" si="43"/>
        <v>0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</row>
    <row r="63" spans="1:171" ht="11.25" customHeight="1">
      <c r="A63" s="19" t="str">
        <f t="shared" si="37"/>
        <v>Стабілізаційна дотація</v>
      </c>
      <c r="B63" s="24">
        <f aca="true" t="shared" si="44" ref="B63:M63">B29-B11</f>
        <v>0</v>
      </c>
      <c r="C63" s="24">
        <f t="shared" si="44"/>
        <v>0</v>
      </c>
      <c r="D63" s="24">
        <f t="shared" si="44"/>
        <v>0</v>
      </c>
      <c r="E63" s="24">
        <f t="shared" si="44"/>
        <v>0</v>
      </c>
      <c r="F63" s="24">
        <f t="shared" si="44"/>
        <v>0</v>
      </c>
      <c r="G63" s="24">
        <f t="shared" si="44"/>
        <v>0</v>
      </c>
      <c r="H63" s="24">
        <f t="shared" si="44"/>
        <v>0</v>
      </c>
      <c r="I63" s="24">
        <f t="shared" si="44"/>
        <v>0</v>
      </c>
      <c r="J63" s="24">
        <f t="shared" si="44"/>
        <v>0</v>
      </c>
      <c r="K63" s="24">
        <f t="shared" si="44"/>
        <v>0</v>
      </c>
      <c r="L63" s="24">
        <f t="shared" si="44"/>
        <v>0</v>
      </c>
      <c r="M63" s="24">
        <f t="shared" si="44"/>
        <v>6523.8</v>
      </c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</row>
    <row r="64" spans="1:171" ht="11.25" customHeight="1">
      <c r="A64" s="25" t="str">
        <f t="shared" si="37"/>
        <v>кумулятивно</v>
      </c>
      <c r="B64" s="16">
        <f aca="true" t="shared" si="45" ref="B64:M64">B30-B12</f>
        <v>0</v>
      </c>
      <c r="C64" s="16">
        <f t="shared" si="45"/>
        <v>0</v>
      </c>
      <c r="D64" s="16">
        <f t="shared" si="45"/>
        <v>0</v>
      </c>
      <c r="E64" s="16">
        <f t="shared" si="45"/>
        <v>0</v>
      </c>
      <c r="F64" s="16">
        <f t="shared" si="45"/>
        <v>0</v>
      </c>
      <c r="G64" s="16">
        <f t="shared" si="45"/>
        <v>0</v>
      </c>
      <c r="H64" s="16">
        <f t="shared" si="45"/>
        <v>0</v>
      </c>
      <c r="I64" s="16">
        <f t="shared" si="45"/>
        <v>0</v>
      </c>
      <c r="J64" s="16">
        <f t="shared" si="45"/>
        <v>0</v>
      </c>
      <c r="K64" s="16">
        <f t="shared" si="45"/>
        <v>0</v>
      </c>
      <c r="L64" s="16">
        <f t="shared" si="45"/>
        <v>0</v>
      </c>
      <c r="M64" s="16">
        <f t="shared" si="45"/>
        <v>6523.8</v>
      </c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</row>
    <row r="65" spans="1:171" s="38" customFormat="1" ht="11.25" customHeight="1">
      <c r="A65" s="35" t="str">
        <f aca="true" t="shared" si="46" ref="A65:A70">A15</f>
        <v>всього</v>
      </c>
      <c r="B65" s="36">
        <f aca="true" t="shared" si="47" ref="B65:M65">B33-B15</f>
        <v>11653.903290000046</v>
      </c>
      <c r="C65" s="36">
        <f t="shared" si="47"/>
        <v>16211.019639999955</v>
      </c>
      <c r="D65" s="36">
        <f t="shared" si="47"/>
        <v>23629.50111999997</v>
      </c>
      <c r="E65" s="36">
        <f t="shared" si="47"/>
        <v>12507.283060000045</v>
      </c>
      <c r="F65" s="36">
        <f t="shared" si="47"/>
        <v>18304.730189999973</v>
      </c>
      <c r="G65" s="36">
        <f t="shared" si="47"/>
        <v>19683.91572999995</v>
      </c>
      <c r="H65" s="36">
        <f t="shared" si="47"/>
        <v>-952.8154900000081</v>
      </c>
      <c r="I65" s="36">
        <f t="shared" si="47"/>
        <v>34989.03125000006</v>
      </c>
      <c r="J65" s="36">
        <f t="shared" si="47"/>
        <v>6111.758239999996</v>
      </c>
      <c r="K65" s="36">
        <f t="shared" si="47"/>
        <v>21550.623989999993</v>
      </c>
      <c r="L65" s="36">
        <f t="shared" si="47"/>
        <v>32859.90487000003</v>
      </c>
      <c r="M65" s="36">
        <f t="shared" si="47"/>
        <v>33708.35607999988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</row>
    <row r="66" spans="1:171" ht="11.25" customHeight="1">
      <c r="A66" s="31" t="str">
        <f t="shared" si="46"/>
        <v>кумулятивно</v>
      </c>
      <c r="B66" s="47">
        <f aca="true" t="shared" si="48" ref="B66:M66">B34-B16</f>
        <v>11653.903290000046</v>
      </c>
      <c r="C66" s="32">
        <f t="shared" si="48"/>
        <v>27864.922929999942</v>
      </c>
      <c r="D66" s="32">
        <f t="shared" si="48"/>
        <v>51494.42405000003</v>
      </c>
      <c r="E66" s="32">
        <f t="shared" si="48"/>
        <v>64001.707110000076</v>
      </c>
      <c r="F66" s="32">
        <f t="shared" si="48"/>
        <v>82306.4373000001</v>
      </c>
      <c r="G66" s="32">
        <f t="shared" si="48"/>
        <v>101990.35302999988</v>
      </c>
      <c r="H66" s="32">
        <f t="shared" si="48"/>
        <v>101037.53753999993</v>
      </c>
      <c r="I66" s="32">
        <f t="shared" si="48"/>
        <v>136026.56878999993</v>
      </c>
      <c r="J66" s="32">
        <f t="shared" si="48"/>
        <v>142138.3270299998</v>
      </c>
      <c r="K66" s="32">
        <f t="shared" si="48"/>
        <v>163688.95102000004</v>
      </c>
      <c r="L66" s="32">
        <f t="shared" si="48"/>
        <v>196548.85589000024</v>
      </c>
      <c r="M66" s="32">
        <f t="shared" si="48"/>
        <v>230257.21197000006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</row>
    <row r="67" spans="1:171" s="50" customFormat="1" ht="11.25" customHeight="1">
      <c r="A67" s="48" t="str">
        <f t="shared" si="46"/>
        <v>Субвенція з ДБ</v>
      </c>
      <c r="B67" s="24">
        <f aca="true" t="shared" si="49" ref="B67:M67">B35-B17</f>
        <v>-21047.77693000005</v>
      </c>
      <c r="C67" s="24">
        <f t="shared" si="49"/>
        <v>-11780.166960000002</v>
      </c>
      <c r="D67" s="24">
        <f t="shared" si="49"/>
        <v>-14414.744900000049</v>
      </c>
      <c r="E67" s="24">
        <f t="shared" si="49"/>
        <v>-15290.57693000004</v>
      </c>
      <c r="F67" s="24">
        <f t="shared" si="49"/>
        <v>-22720.31984000001</v>
      </c>
      <c r="G67" s="24">
        <f t="shared" si="49"/>
        <v>-21067.52145999996</v>
      </c>
      <c r="H67" s="24">
        <f t="shared" si="49"/>
        <v>-17572.229309999966</v>
      </c>
      <c r="I67" s="24">
        <f t="shared" si="49"/>
        <v>-20965.94253</v>
      </c>
      <c r="J67" s="24">
        <f t="shared" si="49"/>
        <v>-16701.140960000048</v>
      </c>
      <c r="K67" s="24">
        <f t="shared" si="49"/>
        <v>4826.235350000032</v>
      </c>
      <c r="L67" s="24">
        <f t="shared" si="49"/>
        <v>60429.93664999987</v>
      </c>
      <c r="M67" s="24">
        <f t="shared" si="49"/>
        <v>49872.29357000004</v>
      </c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</row>
    <row r="68" spans="1:171" s="18" customFormat="1" ht="11.25" customHeight="1">
      <c r="A68" s="25" t="str">
        <f t="shared" si="46"/>
        <v>кумулятивно</v>
      </c>
      <c r="B68" s="26">
        <f aca="true" t="shared" si="50" ref="B68:M68">B36-B18</f>
        <v>-21047.77693000005</v>
      </c>
      <c r="C68" s="26">
        <f t="shared" si="50"/>
        <v>-32827.94389000011</v>
      </c>
      <c r="D68" s="26">
        <f t="shared" si="50"/>
        <v>-47242.688790000044</v>
      </c>
      <c r="E68" s="26">
        <f t="shared" si="50"/>
        <v>-62533.265720000025</v>
      </c>
      <c r="F68" s="26">
        <f t="shared" si="50"/>
        <v>-85253.58556000004</v>
      </c>
      <c r="G68" s="26">
        <f t="shared" si="50"/>
        <v>-106321.10702</v>
      </c>
      <c r="H68" s="26">
        <f t="shared" si="50"/>
        <v>-123893.33632999985</v>
      </c>
      <c r="I68" s="26">
        <f t="shared" si="50"/>
        <v>-144859.27885999996</v>
      </c>
      <c r="J68" s="26">
        <f t="shared" si="50"/>
        <v>-161560.41981999995</v>
      </c>
      <c r="K68" s="26">
        <f t="shared" si="50"/>
        <v>-156734.1844700002</v>
      </c>
      <c r="L68" s="26">
        <f t="shared" si="50"/>
        <v>-96304.24782000063</v>
      </c>
      <c r="M68" s="26">
        <f t="shared" si="50"/>
        <v>-46431.95425000042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</row>
    <row r="69" spans="1:171" s="38" customFormat="1" ht="11.25" customHeight="1">
      <c r="A69" s="35" t="str">
        <f t="shared" si="46"/>
        <v>Загалом</v>
      </c>
      <c r="B69" s="36">
        <f aca="true" t="shared" si="51" ref="B69:M69">B37-B19</f>
        <v>-9393.873640000005</v>
      </c>
      <c r="C69" s="36">
        <f t="shared" si="51"/>
        <v>4430.852680000011</v>
      </c>
      <c r="D69" s="36">
        <f t="shared" si="51"/>
        <v>9214.756219999981</v>
      </c>
      <c r="E69" s="36">
        <f t="shared" si="51"/>
        <v>-2783.293869999936</v>
      </c>
      <c r="F69" s="36">
        <f t="shared" si="51"/>
        <v>-4415.58964999998</v>
      </c>
      <c r="G69" s="36">
        <f t="shared" si="51"/>
        <v>-1383.6057300000684</v>
      </c>
      <c r="H69" s="36">
        <f t="shared" si="51"/>
        <v>-18525.044800000032</v>
      </c>
      <c r="I69" s="36">
        <f t="shared" si="51"/>
        <v>14023.088720000116</v>
      </c>
      <c r="J69" s="36">
        <f t="shared" si="51"/>
        <v>-10589.38272000011</v>
      </c>
      <c r="K69" s="36">
        <f t="shared" si="51"/>
        <v>26376.859339999966</v>
      </c>
      <c r="L69" s="36">
        <f t="shared" si="51"/>
        <v>93289.84151999978</v>
      </c>
      <c r="M69" s="36">
        <f t="shared" si="51"/>
        <v>83580.64964999992</v>
      </c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</row>
    <row r="70" spans="1:171" s="38" customFormat="1" ht="11.25" customHeight="1">
      <c r="A70" s="39" t="str">
        <f t="shared" si="46"/>
        <v>кумулятивно</v>
      </c>
      <c r="B70" s="40">
        <f aca="true" t="shared" si="52" ref="B70:M70">B38-B20</f>
        <v>-9393.873640000005</v>
      </c>
      <c r="C70" s="40">
        <f t="shared" si="52"/>
        <v>-4963.020960000111</v>
      </c>
      <c r="D70" s="40">
        <f t="shared" si="52"/>
        <v>4251.735259999521</v>
      </c>
      <c r="E70" s="40">
        <f t="shared" si="52"/>
        <v>1468.4413899993524</v>
      </c>
      <c r="F70" s="40">
        <f t="shared" si="52"/>
        <v>-2947.1482600006275</v>
      </c>
      <c r="G70" s="40">
        <f t="shared" si="52"/>
        <v>-4330.753990001045</v>
      </c>
      <c r="H70" s="40">
        <f t="shared" si="52"/>
        <v>-22855.79879000131</v>
      </c>
      <c r="I70" s="40">
        <f t="shared" si="52"/>
        <v>-8832.710070000961</v>
      </c>
      <c r="J70" s="40">
        <f t="shared" si="52"/>
        <v>-19422.092790001072</v>
      </c>
      <c r="K70" s="40">
        <f t="shared" si="52"/>
        <v>6954.766549998894</v>
      </c>
      <c r="L70" s="40">
        <f t="shared" si="52"/>
        <v>100244.60806999821</v>
      </c>
      <c r="M70" s="40">
        <f t="shared" si="52"/>
        <v>183825.25771999732</v>
      </c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2019-01-02T10:17:46Z</dcterms:created>
  <dcterms:modified xsi:type="dcterms:W3CDTF">2019-01-02T10:17:46Z</dcterms:modified>
  <cp:category/>
  <cp:version/>
  <cp:contentType/>
  <cp:contentStatus/>
</cp:coreProperties>
</file>