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Перелік_2017" sheetId="4" r:id="rId1"/>
  </sheets>
  <definedNames>
    <definedName name="_xlnm.Print_Titles" localSheetId="0">Перелік_2017!$11:$11</definedName>
    <definedName name="_xlnm.Print_Area" localSheetId="0">Перелік_2017!$A$5:$L$480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5" i="4" l="1"/>
  <c r="D395" i="4"/>
  <c r="C164" i="4"/>
  <c r="D164" i="4"/>
  <c r="C124" i="4"/>
  <c r="D124" i="4"/>
  <c r="J327" i="4"/>
  <c r="J311" i="4"/>
  <c r="J12" i="4"/>
  <c r="D327" i="4"/>
  <c r="E327" i="4"/>
  <c r="F327" i="4"/>
  <c r="G327" i="4"/>
  <c r="H327" i="4"/>
  <c r="I327" i="4"/>
  <c r="K327" i="4"/>
  <c r="L327" i="4"/>
  <c r="C327" i="4"/>
  <c r="D419" i="4"/>
  <c r="C419" i="4"/>
  <c r="D416" i="4"/>
  <c r="E416" i="4"/>
  <c r="F416" i="4"/>
  <c r="G416" i="4"/>
  <c r="H416" i="4"/>
  <c r="I416" i="4"/>
  <c r="J416" i="4"/>
  <c r="K416" i="4"/>
  <c r="L416" i="4"/>
  <c r="C416" i="4"/>
  <c r="D130" i="4"/>
  <c r="C130" i="4"/>
  <c r="D131" i="4"/>
  <c r="C131" i="4"/>
  <c r="D66" i="4"/>
  <c r="D55" i="4"/>
  <c r="D56" i="4"/>
  <c r="D57" i="4"/>
  <c r="D58" i="4"/>
  <c r="D59" i="4"/>
  <c r="D60" i="4"/>
  <c r="D61" i="4"/>
  <c r="D62" i="4"/>
  <c r="D63" i="4"/>
  <c r="D64" i="4"/>
  <c r="D65" i="4"/>
  <c r="D54" i="4"/>
  <c r="E54" i="4"/>
  <c r="F54" i="4"/>
  <c r="G54" i="4"/>
  <c r="H54" i="4"/>
  <c r="I54" i="4"/>
  <c r="J54" i="4"/>
  <c r="K54" i="4"/>
  <c r="L54" i="4"/>
  <c r="C66" i="4"/>
  <c r="C55" i="4"/>
  <c r="C56" i="4"/>
  <c r="C57" i="4"/>
  <c r="C58" i="4"/>
  <c r="C59" i="4"/>
  <c r="C60" i="4"/>
  <c r="C61" i="4"/>
  <c r="C62" i="4"/>
  <c r="C63" i="4"/>
  <c r="C64" i="4"/>
  <c r="C65" i="4"/>
  <c r="C54" i="4"/>
  <c r="D33" i="4"/>
  <c r="E33" i="4"/>
  <c r="F33" i="4"/>
  <c r="G33" i="4"/>
  <c r="H33" i="4"/>
  <c r="I33" i="4"/>
  <c r="J33" i="4"/>
  <c r="K33" i="4"/>
  <c r="L33" i="4"/>
  <c r="C33" i="4"/>
  <c r="D32" i="4"/>
  <c r="C32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16" i="4"/>
  <c r="E16" i="4"/>
  <c r="F16" i="4"/>
  <c r="G16" i="4"/>
  <c r="H16" i="4"/>
  <c r="I16" i="4"/>
  <c r="J16" i="4"/>
  <c r="K16" i="4"/>
  <c r="L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16" i="4"/>
  <c r="D386" i="4"/>
  <c r="D387" i="4"/>
  <c r="D388" i="4"/>
  <c r="D389" i="4"/>
  <c r="D390" i="4"/>
  <c r="D391" i="4"/>
  <c r="D392" i="4"/>
  <c r="D393" i="4"/>
  <c r="D394" i="4"/>
  <c r="D396" i="4"/>
  <c r="D397" i="4"/>
  <c r="D398" i="4"/>
  <c r="D385" i="4"/>
  <c r="E385" i="4"/>
  <c r="F385" i="4"/>
  <c r="G385" i="4"/>
  <c r="H385" i="4"/>
  <c r="I385" i="4"/>
  <c r="J385" i="4"/>
  <c r="K385" i="4"/>
  <c r="C387" i="4"/>
  <c r="C388" i="4"/>
  <c r="C389" i="4"/>
  <c r="C390" i="4"/>
  <c r="C391" i="4"/>
  <c r="C392" i="4"/>
  <c r="C393" i="4"/>
  <c r="C394" i="4"/>
  <c r="C396" i="4"/>
  <c r="C397" i="4"/>
  <c r="C398" i="4"/>
  <c r="C386" i="4"/>
  <c r="L385" i="4"/>
  <c r="C385" i="4"/>
  <c r="D413" i="4"/>
  <c r="C413" i="4"/>
  <c r="L348" i="4"/>
  <c r="L350" i="4"/>
  <c r="L352" i="4"/>
  <c r="L356" i="4"/>
  <c r="L347" i="4"/>
  <c r="D353" i="4"/>
  <c r="D354" i="4"/>
  <c r="D355" i="4"/>
  <c r="D352" i="4"/>
  <c r="E352" i="4"/>
  <c r="F352" i="4"/>
  <c r="G352" i="4"/>
  <c r="H352" i="4"/>
  <c r="I352" i="4"/>
  <c r="J352" i="4"/>
  <c r="K352" i="4"/>
  <c r="C353" i="4"/>
  <c r="C354" i="4"/>
  <c r="C355" i="4"/>
  <c r="C352" i="4"/>
  <c r="D351" i="4"/>
  <c r="D350" i="4"/>
  <c r="E350" i="4"/>
  <c r="F350" i="4"/>
  <c r="G350" i="4"/>
  <c r="H350" i="4"/>
  <c r="I350" i="4"/>
  <c r="J350" i="4"/>
  <c r="K350" i="4"/>
  <c r="C351" i="4"/>
  <c r="C350" i="4"/>
  <c r="D349" i="4"/>
  <c r="D348" i="4"/>
  <c r="D357" i="4"/>
  <c r="D356" i="4"/>
  <c r="D347" i="4"/>
  <c r="E348" i="4"/>
  <c r="E356" i="4"/>
  <c r="E347" i="4"/>
  <c r="F348" i="4"/>
  <c r="F356" i="4"/>
  <c r="F347" i="4"/>
  <c r="G348" i="4"/>
  <c r="G356" i="4"/>
  <c r="G347" i="4"/>
  <c r="H348" i="4"/>
  <c r="H356" i="4"/>
  <c r="H347" i="4"/>
  <c r="I348" i="4"/>
  <c r="I356" i="4"/>
  <c r="I347" i="4"/>
  <c r="J348" i="4"/>
  <c r="J356" i="4"/>
  <c r="J347" i="4"/>
  <c r="K348" i="4"/>
  <c r="K356" i="4"/>
  <c r="K347" i="4"/>
  <c r="C348" i="4"/>
  <c r="C356" i="4"/>
  <c r="C347" i="4"/>
  <c r="D300" i="4"/>
  <c r="D299" i="4"/>
  <c r="D302" i="4"/>
  <c r="D303" i="4"/>
  <c r="D301" i="4"/>
  <c r="D305" i="4"/>
  <c r="D304" i="4"/>
  <c r="D307" i="4"/>
  <c r="D308" i="4"/>
  <c r="D309" i="4"/>
  <c r="D310" i="4"/>
  <c r="D306" i="4"/>
  <c r="D298" i="4"/>
  <c r="E299" i="4"/>
  <c r="E301" i="4"/>
  <c r="E304" i="4"/>
  <c r="E306" i="4"/>
  <c r="E298" i="4"/>
  <c r="F299" i="4"/>
  <c r="F301" i="4"/>
  <c r="F304" i="4"/>
  <c r="F306" i="4"/>
  <c r="F298" i="4"/>
  <c r="G299" i="4"/>
  <c r="G301" i="4"/>
  <c r="G304" i="4"/>
  <c r="G306" i="4"/>
  <c r="G298" i="4"/>
  <c r="H299" i="4"/>
  <c r="H301" i="4"/>
  <c r="H304" i="4"/>
  <c r="H306" i="4"/>
  <c r="H298" i="4"/>
  <c r="I299" i="4"/>
  <c r="I301" i="4"/>
  <c r="I304" i="4"/>
  <c r="I306" i="4"/>
  <c r="I298" i="4"/>
  <c r="J299" i="4"/>
  <c r="J301" i="4"/>
  <c r="J304" i="4"/>
  <c r="J306" i="4"/>
  <c r="J298" i="4"/>
  <c r="K299" i="4"/>
  <c r="K301" i="4"/>
  <c r="K304" i="4"/>
  <c r="K306" i="4"/>
  <c r="K298" i="4"/>
  <c r="L299" i="4"/>
  <c r="L301" i="4"/>
  <c r="L304" i="4"/>
  <c r="L306" i="4"/>
  <c r="L298" i="4"/>
  <c r="C300" i="4"/>
  <c r="C299" i="4"/>
  <c r="C303" i="4"/>
  <c r="C301" i="4"/>
  <c r="C304" i="4"/>
  <c r="C310" i="4"/>
  <c r="C306" i="4"/>
  <c r="C298" i="4"/>
  <c r="D240" i="4"/>
  <c r="C240" i="4"/>
  <c r="D105" i="4"/>
  <c r="C105" i="4"/>
  <c r="D41" i="4"/>
  <c r="C41" i="4"/>
  <c r="D42" i="4"/>
  <c r="C42" i="4"/>
  <c r="C40" i="4"/>
  <c r="D44" i="4"/>
  <c r="C44" i="4"/>
  <c r="D45" i="4"/>
  <c r="C45" i="4"/>
  <c r="D46" i="4"/>
  <c r="C46" i="4"/>
  <c r="C43" i="4"/>
  <c r="D52" i="4"/>
  <c r="C52" i="4"/>
  <c r="J53" i="4"/>
  <c r="D53" i="4"/>
  <c r="C53" i="4"/>
  <c r="C49" i="4"/>
  <c r="D15" i="4"/>
  <c r="C15" i="4"/>
  <c r="C14" i="4"/>
  <c r="D38" i="4"/>
  <c r="C38" i="4"/>
  <c r="D39" i="4"/>
  <c r="C39" i="4"/>
  <c r="C37" i="4"/>
  <c r="C47" i="4"/>
  <c r="D34" i="4"/>
  <c r="C34" i="4"/>
  <c r="C13" i="4"/>
  <c r="D197" i="4"/>
  <c r="D198" i="4"/>
  <c r="D196" i="4"/>
  <c r="D200" i="4"/>
  <c r="D201" i="4"/>
  <c r="D202" i="4"/>
  <c r="D203" i="4"/>
  <c r="D204" i="4"/>
  <c r="D205" i="4"/>
  <c r="D206" i="4"/>
  <c r="D199" i="4"/>
  <c r="D208" i="4"/>
  <c r="D207" i="4"/>
  <c r="D210" i="4"/>
  <c r="D211" i="4"/>
  <c r="D209" i="4"/>
  <c r="D195" i="4"/>
  <c r="E196" i="4"/>
  <c r="E199" i="4"/>
  <c r="E207" i="4"/>
  <c r="E209" i="4"/>
  <c r="E195" i="4"/>
  <c r="F196" i="4"/>
  <c r="F199" i="4"/>
  <c r="F207" i="4"/>
  <c r="F209" i="4"/>
  <c r="F195" i="4"/>
  <c r="G196" i="4"/>
  <c r="G199" i="4"/>
  <c r="G207" i="4"/>
  <c r="G209" i="4"/>
  <c r="G195" i="4"/>
  <c r="H196" i="4"/>
  <c r="H199" i="4"/>
  <c r="H207" i="4"/>
  <c r="H209" i="4"/>
  <c r="H195" i="4"/>
  <c r="I196" i="4"/>
  <c r="I199" i="4"/>
  <c r="I207" i="4"/>
  <c r="I209" i="4"/>
  <c r="I195" i="4"/>
  <c r="J196" i="4"/>
  <c r="J199" i="4"/>
  <c r="J207" i="4"/>
  <c r="J209" i="4"/>
  <c r="J195" i="4"/>
  <c r="K196" i="4"/>
  <c r="K199" i="4"/>
  <c r="K207" i="4"/>
  <c r="K209" i="4"/>
  <c r="K195" i="4"/>
  <c r="L196" i="4"/>
  <c r="L199" i="4"/>
  <c r="L207" i="4"/>
  <c r="L209" i="4"/>
  <c r="L195" i="4"/>
  <c r="C197" i="4"/>
  <c r="C196" i="4"/>
  <c r="C201" i="4"/>
  <c r="C204" i="4"/>
  <c r="C205" i="4"/>
  <c r="C206" i="4"/>
  <c r="C199" i="4"/>
  <c r="C207" i="4"/>
  <c r="C210" i="4"/>
  <c r="C211" i="4"/>
  <c r="C209" i="4"/>
  <c r="C195" i="4"/>
  <c r="D451" i="4"/>
  <c r="E451" i="4"/>
  <c r="F451" i="4"/>
  <c r="G451" i="4"/>
  <c r="H451" i="4"/>
  <c r="I451" i="4"/>
  <c r="J451" i="4"/>
  <c r="K451" i="4"/>
  <c r="L451" i="4"/>
  <c r="C451" i="4"/>
  <c r="D332" i="4"/>
  <c r="D333" i="4"/>
  <c r="D331" i="4"/>
  <c r="D335" i="4"/>
  <c r="D336" i="4"/>
  <c r="D334" i="4"/>
  <c r="D338" i="4"/>
  <c r="D339" i="4"/>
  <c r="D340" i="4"/>
  <c r="D341" i="4"/>
  <c r="D342" i="4"/>
  <c r="D337" i="4"/>
  <c r="D344" i="4"/>
  <c r="D343" i="4"/>
  <c r="D346" i="4"/>
  <c r="D345" i="4"/>
  <c r="D330" i="4"/>
  <c r="E331" i="4"/>
  <c r="E334" i="4"/>
  <c r="E337" i="4"/>
  <c r="E343" i="4"/>
  <c r="E345" i="4"/>
  <c r="E330" i="4"/>
  <c r="F331" i="4"/>
  <c r="F334" i="4"/>
  <c r="F337" i="4"/>
  <c r="F343" i="4"/>
  <c r="F345" i="4"/>
  <c r="F330" i="4"/>
  <c r="G331" i="4"/>
  <c r="G334" i="4"/>
  <c r="G337" i="4"/>
  <c r="G343" i="4"/>
  <c r="G345" i="4"/>
  <c r="G330" i="4"/>
  <c r="H331" i="4"/>
  <c r="H334" i="4"/>
  <c r="H337" i="4"/>
  <c r="H343" i="4"/>
  <c r="H345" i="4"/>
  <c r="H330" i="4"/>
  <c r="I331" i="4"/>
  <c r="I334" i="4"/>
  <c r="I337" i="4"/>
  <c r="I343" i="4"/>
  <c r="I345" i="4"/>
  <c r="I330" i="4"/>
  <c r="J331" i="4"/>
  <c r="J334" i="4"/>
  <c r="J337" i="4"/>
  <c r="J343" i="4"/>
  <c r="J345" i="4"/>
  <c r="J330" i="4"/>
  <c r="K331" i="4"/>
  <c r="K334" i="4"/>
  <c r="K337" i="4"/>
  <c r="K343" i="4"/>
  <c r="K345" i="4"/>
  <c r="K330" i="4"/>
  <c r="L331" i="4"/>
  <c r="L334" i="4"/>
  <c r="L337" i="4"/>
  <c r="L343" i="4"/>
  <c r="L345" i="4"/>
  <c r="L330" i="4"/>
  <c r="C332" i="4"/>
  <c r="C333" i="4"/>
  <c r="C331" i="4"/>
  <c r="C335" i="4"/>
  <c r="C336" i="4"/>
  <c r="C334" i="4"/>
  <c r="C338" i="4"/>
  <c r="C339" i="4"/>
  <c r="C340" i="4"/>
  <c r="C341" i="4"/>
  <c r="C342" i="4"/>
  <c r="C337" i="4"/>
  <c r="C344" i="4"/>
  <c r="C343" i="4"/>
  <c r="C346" i="4"/>
  <c r="C345" i="4"/>
  <c r="C330" i="4"/>
  <c r="D14" i="4"/>
  <c r="E14" i="4"/>
  <c r="F14" i="4"/>
  <c r="G14" i="4"/>
  <c r="H14" i="4"/>
  <c r="I14" i="4"/>
  <c r="J14" i="4"/>
  <c r="K14" i="4"/>
  <c r="L14" i="4"/>
  <c r="D35" i="4"/>
  <c r="D475" i="4"/>
  <c r="D477" i="4"/>
  <c r="D478" i="4"/>
  <c r="D474" i="4"/>
  <c r="E474" i="4"/>
  <c r="F474" i="4"/>
  <c r="G474" i="4"/>
  <c r="H474" i="4"/>
  <c r="I474" i="4"/>
  <c r="I458" i="4"/>
  <c r="I461" i="4"/>
  <c r="I464" i="4"/>
  <c r="I470" i="4"/>
  <c r="I457" i="4"/>
  <c r="J474" i="4"/>
  <c r="K474" i="4"/>
  <c r="L474" i="4"/>
  <c r="D465" i="4"/>
  <c r="D462" i="4"/>
  <c r="D463" i="4"/>
  <c r="D461" i="4"/>
  <c r="E461" i="4"/>
  <c r="F461" i="4"/>
  <c r="G461" i="4"/>
  <c r="G458" i="4"/>
  <c r="G464" i="4"/>
  <c r="G470" i="4"/>
  <c r="G457" i="4"/>
  <c r="H461" i="4"/>
  <c r="J461" i="4"/>
  <c r="K461" i="4"/>
  <c r="K458" i="4"/>
  <c r="K464" i="4"/>
  <c r="K470" i="4"/>
  <c r="K457" i="4"/>
  <c r="L461" i="4"/>
  <c r="D460" i="4"/>
  <c r="D459" i="4"/>
  <c r="D458" i="4"/>
  <c r="E458" i="4"/>
  <c r="E464" i="4"/>
  <c r="E470" i="4"/>
  <c r="E457" i="4"/>
  <c r="F458" i="4"/>
  <c r="F464" i="4"/>
  <c r="F470" i="4"/>
  <c r="F457" i="4"/>
  <c r="H458" i="4"/>
  <c r="H464" i="4"/>
  <c r="H470" i="4"/>
  <c r="H457" i="4"/>
  <c r="J458" i="4"/>
  <c r="J464" i="4"/>
  <c r="J470" i="4"/>
  <c r="J457" i="4"/>
  <c r="L458" i="4"/>
  <c r="L464" i="4"/>
  <c r="L470" i="4"/>
  <c r="L457" i="4"/>
  <c r="D456" i="4"/>
  <c r="D455" i="4"/>
  <c r="E455" i="4"/>
  <c r="F455" i="4"/>
  <c r="G455" i="4"/>
  <c r="H455" i="4"/>
  <c r="I455" i="4"/>
  <c r="J455" i="4"/>
  <c r="K455" i="4"/>
  <c r="L455" i="4"/>
  <c r="D454" i="4"/>
  <c r="D440" i="4"/>
  <c r="D441" i="4"/>
  <c r="D442" i="4"/>
  <c r="D443" i="4"/>
  <c r="D444" i="4"/>
  <c r="D445" i="4"/>
  <c r="D446" i="4"/>
  <c r="D447" i="4"/>
  <c r="D448" i="4"/>
  <c r="D449" i="4"/>
  <c r="D450" i="4"/>
  <c r="D439" i="4"/>
  <c r="E439" i="4"/>
  <c r="F439" i="4"/>
  <c r="G439" i="4"/>
  <c r="H439" i="4"/>
  <c r="I439" i="4"/>
  <c r="J439" i="4"/>
  <c r="K439" i="4"/>
  <c r="L439" i="4"/>
  <c r="I453" i="4"/>
  <c r="I437" i="4"/>
  <c r="I436" i="4"/>
  <c r="D438" i="4"/>
  <c r="D437" i="4"/>
  <c r="E437" i="4"/>
  <c r="F437" i="4"/>
  <c r="F453" i="4"/>
  <c r="F436" i="4"/>
  <c r="G437" i="4"/>
  <c r="H437" i="4"/>
  <c r="H453" i="4"/>
  <c r="H436" i="4"/>
  <c r="J437" i="4"/>
  <c r="J453" i="4"/>
  <c r="J436" i="4"/>
  <c r="K437" i="4"/>
  <c r="L437" i="4"/>
  <c r="L453" i="4"/>
  <c r="L436" i="4"/>
  <c r="D434" i="4"/>
  <c r="E434" i="4"/>
  <c r="E423" i="4"/>
  <c r="E429" i="4"/>
  <c r="E422" i="4"/>
  <c r="F434" i="4"/>
  <c r="G434" i="4"/>
  <c r="H434" i="4"/>
  <c r="I434" i="4"/>
  <c r="J434" i="4"/>
  <c r="K434" i="4"/>
  <c r="L434" i="4"/>
  <c r="D430" i="4"/>
  <c r="D431" i="4"/>
  <c r="D433" i="4"/>
  <c r="D429" i="4"/>
  <c r="F429" i="4"/>
  <c r="G429" i="4"/>
  <c r="H429" i="4"/>
  <c r="I429" i="4"/>
  <c r="J429" i="4"/>
  <c r="K429" i="4"/>
  <c r="L429" i="4"/>
  <c r="I423" i="4"/>
  <c r="I422" i="4"/>
  <c r="D424" i="4"/>
  <c r="D425" i="4"/>
  <c r="D426" i="4"/>
  <c r="D427" i="4"/>
  <c r="D428" i="4"/>
  <c r="D423" i="4"/>
  <c r="D422" i="4"/>
  <c r="F423" i="4"/>
  <c r="F422" i="4"/>
  <c r="G423" i="4"/>
  <c r="H423" i="4"/>
  <c r="H422" i="4"/>
  <c r="J423" i="4"/>
  <c r="J422" i="4"/>
  <c r="K423" i="4"/>
  <c r="L423" i="4"/>
  <c r="L422" i="4"/>
  <c r="D421" i="4"/>
  <c r="D420" i="4"/>
  <c r="E420" i="4"/>
  <c r="F420" i="4"/>
  <c r="G420" i="4"/>
  <c r="H420" i="4"/>
  <c r="I420" i="4"/>
  <c r="J420" i="4"/>
  <c r="K420" i="4"/>
  <c r="L420" i="4"/>
  <c r="D417" i="4"/>
  <c r="D418" i="4"/>
  <c r="D410" i="4"/>
  <c r="D411" i="4"/>
  <c r="D412" i="4"/>
  <c r="D414" i="4"/>
  <c r="D415" i="4"/>
  <c r="D409" i="4"/>
  <c r="E409" i="4"/>
  <c r="F409" i="4"/>
  <c r="G409" i="4"/>
  <c r="H409" i="4"/>
  <c r="I409" i="4"/>
  <c r="J409" i="4"/>
  <c r="K409" i="4"/>
  <c r="L409" i="4"/>
  <c r="D406" i="4"/>
  <c r="D407" i="4"/>
  <c r="D408" i="4"/>
  <c r="D405" i="4"/>
  <c r="E405" i="4"/>
  <c r="F405" i="4"/>
  <c r="G405" i="4"/>
  <c r="H405" i="4"/>
  <c r="I405" i="4"/>
  <c r="J405" i="4"/>
  <c r="K405" i="4"/>
  <c r="L405" i="4"/>
  <c r="D400" i="4"/>
  <c r="D401" i="4"/>
  <c r="D402" i="4"/>
  <c r="D403" i="4"/>
  <c r="D404" i="4"/>
  <c r="D399" i="4"/>
  <c r="E399" i="4"/>
  <c r="F399" i="4"/>
  <c r="G399" i="4"/>
  <c r="H399" i="4"/>
  <c r="I399" i="4"/>
  <c r="J399" i="4"/>
  <c r="K399" i="4"/>
  <c r="L399" i="4"/>
  <c r="D384" i="4"/>
  <c r="F384" i="4"/>
  <c r="H384" i="4"/>
  <c r="J384" i="4"/>
  <c r="L384" i="4"/>
  <c r="D381" i="4"/>
  <c r="D382" i="4"/>
  <c r="D383" i="4"/>
  <c r="D380" i="4"/>
  <c r="E380" i="4"/>
  <c r="F380" i="4"/>
  <c r="G380" i="4"/>
  <c r="H380" i="4"/>
  <c r="I380" i="4"/>
  <c r="I359" i="4"/>
  <c r="I365" i="4"/>
  <c r="I373" i="4"/>
  <c r="I376" i="4"/>
  <c r="I358" i="4"/>
  <c r="J380" i="4"/>
  <c r="K380" i="4"/>
  <c r="L380" i="4"/>
  <c r="D377" i="4"/>
  <c r="D378" i="4"/>
  <c r="D379" i="4"/>
  <c r="D376" i="4"/>
  <c r="E376" i="4"/>
  <c r="F376" i="4"/>
  <c r="G376" i="4"/>
  <c r="H376" i="4"/>
  <c r="J376" i="4"/>
  <c r="K376" i="4"/>
  <c r="L376" i="4"/>
  <c r="D374" i="4"/>
  <c r="D375" i="4"/>
  <c r="D373" i="4"/>
  <c r="E373" i="4"/>
  <c r="F373" i="4"/>
  <c r="G373" i="4"/>
  <c r="H373" i="4"/>
  <c r="J373" i="4"/>
  <c r="K373" i="4"/>
  <c r="L373" i="4"/>
  <c r="D366" i="4"/>
  <c r="D367" i="4"/>
  <c r="D368" i="4"/>
  <c r="D369" i="4"/>
  <c r="D370" i="4"/>
  <c r="D371" i="4"/>
  <c r="D372" i="4"/>
  <c r="D365" i="4"/>
  <c r="E365" i="4"/>
  <c r="F365" i="4"/>
  <c r="G365" i="4"/>
  <c r="H365" i="4"/>
  <c r="J365" i="4"/>
  <c r="K365" i="4"/>
  <c r="L365" i="4"/>
  <c r="D360" i="4"/>
  <c r="D361" i="4"/>
  <c r="D362" i="4"/>
  <c r="D363" i="4"/>
  <c r="D364" i="4"/>
  <c r="D359" i="4"/>
  <c r="D358" i="4"/>
  <c r="E359" i="4"/>
  <c r="F359" i="4"/>
  <c r="F358" i="4"/>
  <c r="G359" i="4"/>
  <c r="H359" i="4"/>
  <c r="H358" i="4"/>
  <c r="J359" i="4"/>
  <c r="J358" i="4"/>
  <c r="K359" i="4"/>
  <c r="L359" i="4"/>
  <c r="L358" i="4"/>
  <c r="D328" i="4"/>
  <c r="I312" i="4"/>
  <c r="I315" i="4"/>
  <c r="I320" i="4"/>
  <c r="I325" i="4"/>
  <c r="I311" i="4"/>
  <c r="D326" i="4"/>
  <c r="D325" i="4"/>
  <c r="E325" i="4"/>
  <c r="F325" i="4"/>
  <c r="G325" i="4"/>
  <c r="H325" i="4"/>
  <c r="J325" i="4"/>
  <c r="K325" i="4"/>
  <c r="L325" i="4"/>
  <c r="D321" i="4"/>
  <c r="D322" i="4"/>
  <c r="D323" i="4"/>
  <c r="D320" i="4"/>
  <c r="E320" i="4"/>
  <c r="F320" i="4"/>
  <c r="G320" i="4"/>
  <c r="H320" i="4"/>
  <c r="J320" i="4"/>
  <c r="K320" i="4"/>
  <c r="L320" i="4"/>
  <c r="D316" i="4"/>
  <c r="D317" i="4"/>
  <c r="D318" i="4"/>
  <c r="D319" i="4"/>
  <c r="D315" i="4"/>
  <c r="E315" i="4"/>
  <c r="F315" i="4"/>
  <c r="G315" i="4"/>
  <c r="H315" i="4"/>
  <c r="J315" i="4"/>
  <c r="K315" i="4"/>
  <c r="L315" i="4"/>
  <c r="D313" i="4"/>
  <c r="D314" i="4"/>
  <c r="D312" i="4"/>
  <c r="D311" i="4"/>
  <c r="E312" i="4"/>
  <c r="F312" i="4"/>
  <c r="F311" i="4"/>
  <c r="G312" i="4"/>
  <c r="H312" i="4"/>
  <c r="H311" i="4"/>
  <c r="J312" i="4"/>
  <c r="K312" i="4"/>
  <c r="L312" i="4"/>
  <c r="L311" i="4"/>
  <c r="D297" i="4"/>
  <c r="D296" i="4"/>
  <c r="E296" i="4"/>
  <c r="F296" i="4"/>
  <c r="G296" i="4"/>
  <c r="H296" i="4"/>
  <c r="I296" i="4"/>
  <c r="J296" i="4"/>
  <c r="K296" i="4"/>
  <c r="K285" i="4"/>
  <c r="K287" i="4"/>
  <c r="K290" i="4"/>
  <c r="K293" i="4"/>
  <c r="K284" i="4"/>
  <c r="L296" i="4"/>
  <c r="D291" i="4"/>
  <c r="D292" i="4"/>
  <c r="D290" i="4"/>
  <c r="E290" i="4"/>
  <c r="F290" i="4"/>
  <c r="G290" i="4"/>
  <c r="H290" i="4"/>
  <c r="I290" i="4"/>
  <c r="J290" i="4"/>
  <c r="L290" i="4"/>
  <c r="D288" i="4"/>
  <c r="G285" i="4"/>
  <c r="G287" i="4"/>
  <c r="G293" i="4"/>
  <c r="G284" i="4"/>
  <c r="D286" i="4"/>
  <c r="D285" i="4"/>
  <c r="E285" i="4"/>
  <c r="F285" i="4"/>
  <c r="F287" i="4"/>
  <c r="F293" i="4"/>
  <c r="F284" i="4"/>
  <c r="H285" i="4"/>
  <c r="H287" i="4"/>
  <c r="H293" i="4"/>
  <c r="H284" i="4"/>
  <c r="I285" i="4"/>
  <c r="J285" i="4"/>
  <c r="J287" i="4"/>
  <c r="J293" i="4"/>
  <c r="J284" i="4"/>
  <c r="L285" i="4"/>
  <c r="L287" i="4"/>
  <c r="L293" i="4"/>
  <c r="L284" i="4"/>
  <c r="D281" i="4"/>
  <c r="D280" i="4"/>
  <c r="E280" i="4"/>
  <c r="F280" i="4"/>
  <c r="G280" i="4"/>
  <c r="H280" i="4"/>
  <c r="I280" i="4"/>
  <c r="J280" i="4"/>
  <c r="K280" i="4"/>
  <c r="L280" i="4"/>
  <c r="D279" i="4"/>
  <c r="D278" i="4"/>
  <c r="E278" i="4"/>
  <c r="F278" i="4"/>
  <c r="G278" i="4"/>
  <c r="H278" i="4"/>
  <c r="I278" i="4"/>
  <c r="J278" i="4"/>
  <c r="K278" i="4"/>
  <c r="L278" i="4"/>
  <c r="D267" i="4"/>
  <c r="D268" i="4"/>
  <c r="D269" i="4"/>
  <c r="D270" i="4"/>
  <c r="D271" i="4"/>
  <c r="D272" i="4"/>
  <c r="D266" i="4"/>
  <c r="E266" i="4"/>
  <c r="F266" i="4"/>
  <c r="G266" i="4"/>
  <c r="H266" i="4"/>
  <c r="I266" i="4"/>
  <c r="J266" i="4"/>
  <c r="K266" i="4"/>
  <c r="L266" i="4"/>
  <c r="D264" i="4"/>
  <c r="D265" i="4"/>
  <c r="D263" i="4"/>
  <c r="E263" i="4"/>
  <c r="F263" i="4"/>
  <c r="G263" i="4"/>
  <c r="H263" i="4"/>
  <c r="I263" i="4"/>
  <c r="J263" i="4"/>
  <c r="K263" i="4"/>
  <c r="L263" i="4"/>
  <c r="D255" i="4"/>
  <c r="D258" i="4"/>
  <c r="D259" i="4"/>
  <c r="D260" i="4"/>
  <c r="D261" i="4"/>
  <c r="D262" i="4"/>
  <c r="D254" i="4"/>
  <c r="E254" i="4"/>
  <c r="F254" i="4"/>
  <c r="G254" i="4"/>
  <c r="H254" i="4"/>
  <c r="I254" i="4"/>
  <c r="J254" i="4"/>
  <c r="K254" i="4"/>
  <c r="L254" i="4"/>
  <c r="D247" i="4"/>
  <c r="D248" i="4"/>
  <c r="D249" i="4"/>
  <c r="D250" i="4"/>
  <c r="D251" i="4"/>
  <c r="D252" i="4"/>
  <c r="D253" i="4"/>
  <c r="D246" i="4"/>
  <c r="E246" i="4"/>
  <c r="F246" i="4"/>
  <c r="G246" i="4"/>
  <c r="H246" i="4"/>
  <c r="I246" i="4"/>
  <c r="J246" i="4"/>
  <c r="K246" i="4"/>
  <c r="L246" i="4"/>
  <c r="D245" i="4"/>
  <c r="D244" i="4"/>
  <c r="D283" i="4"/>
  <c r="D282" i="4"/>
  <c r="D243" i="4"/>
  <c r="E244" i="4"/>
  <c r="F244" i="4"/>
  <c r="F282" i="4"/>
  <c r="F243" i="4"/>
  <c r="G244" i="4"/>
  <c r="H244" i="4"/>
  <c r="H282" i="4"/>
  <c r="H243" i="4"/>
  <c r="I244" i="4"/>
  <c r="J244" i="4"/>
  <c r="J282" i="4"/>
  <c r="J243" i="4"/>
  <c r="K244" i="4"/>
  <c r="L244" i="4"/>
  <c r="L282" i="4"/>
  <c r="L243" i="4"/>
  <c r="E233" i="4"/>
  <c r="E232" i="4"/>
  <c r="G233" i="4"/>
  <c r="G232" i="4"/>
  <c r="I233" i="4"/>
  <c r="I232" i="4"/>
  <c r="K233" i="4"/>
  <c r="K232" i="4"/>
  <c r="D234" i="4"/>
  <c r="D235" i="4"/>
  <c r="D236" i="4"/>
  <c r="D237" i="4"/>
  <c r="D238" i="4"/>
  <c r="D239" i="4"/>
  <c r="D241" i="4"/>
  <c r="D242" i="4"/>
  <c r="D233" i="4"/>
  <c r="D232" i="4"/>
  <c r="F233" i="4"/>
  <c r="F232" i="4"/>
  <c r="H233" i="4"/>
  <c r="H232" i="4"/>
  <c r="J233" i="4"/>
  <c r="J232" i="4"/>
  <c r="L233" i="4"/>
  <c r="L232" i="4"/>
  <c r="D231" i="4"/>
  <c r="D230" i="4"/>
  <c r="E230" i="4"/>
  <c r="F230" i="4"/>
  <c r="G230" i="4"/>
  <c r="H230" i="4"/>
  <c r="I230" i="4"/>
  <c r="J230" i="4"/>
  <c r="K230" i="4"/>
  <c r="L230" i="4"/>
  <c r="D229" i="4"/>
  <c r="D228" i="4"/>
  <c r="E228" i="4"/>
  <c r="F228" i="4"/>
  <c r="G228" i="4"/>
  <c r="H228" i="4"/>
  <c r="I228" i="4"/>
  <c r="J228" i="4"/>
  <c r="K228" i="4"/>
  <c r="L228" i="4"/>
  <c r="D227" i="4"/>
  <c r="D226" i="4"/>
  <c r="E226" i="4"/>
  <c r="F226" i="4"/>
  <c r="G226" i="4"/>
  <c r="H226" i="4"/>
  <c r="I226" i="4"/>
  <c r="J226" i="4"/>
  <c r="K226" i="4"/>
  <c r="L226" i="4"/>
  <c r="I213" i="4"/>
  <c r="I215" i="4"/>
  <c r="I217" i="4"/>
  <c r="I221" i="4"/>
  <c r="I212" i="4"/>
  <c r="D214" i="4"/>
  <c r="D213" i="4"/>
  <c r="D216" i="4"/>
  <c r="D215" i="4"/>
  <c r="D218" i="4"/>
  <c r="D219" i="4"/>
  <c r="D220" i="4"/>
  <c r="D217" i="4"/>
  <c r="D222" i="4"/>
  <c r="D223" i="4"/>
  <c r="D224" i="4"/>
  <c r="D225" i="4"/>
  <c r="D221" i="4"/>
  <c r="D212" i="4"/>
  <c r="E213" i="4"/>
  <c r="F213" i="4"/>
  <c r="F215" i="4"/>
  <c r="F217" i="4"/>
  <c r="F221" i="4"/>
  <c r="F212" i="4"/>
  <c r="G213" i="4"/>
  <c r="H213" i="4"/>
  <c r="H215" i="4"/>
  <c r="H217" i="4"/>
  <c r="H221" i="4"/>
  <c r="H212" i="4"/>
  <c r="J213" i="4"/>
  <c r="J215" i="4"/>
  <c r="J217" i="4"/>
  <c r="J221" i="4"/>
  <c r="J212" i="4"/>
  <c r="K213" i="4"/>
  <c r="L213" i="4"/>
  <c r="L215" i="4"/>
  <c r="L217" i="4"/>
  <c r="L221" i="4"/>
  <c r="L212" i="4"/>
  <c r="D158" i="4"/>
  <c r="D157" i="4"/>
  <c r="E157" i="4"/>
  <c r="F157" i="4"/>
  <c r="G157" i="4"/>
  <c r="H157" i="4"/>
  <c r="I157" i="4"/>
  <c r="J157" i="4"/>
  <c r="K157" i="4"/>
  <c r="L157" i="4"/>
  <c r="D160" i="4"/>
  <c r="D161" i="4"/>
  <c r="D162" i="4"/>
  <c r="D163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59" i="4"/>
  <c r="E159" i="4"/>
  <c r="F159" i="4"/>
  <c r="G159" i="4"/>
  <c r="H159" i="4"/>
  <c r="I159" i="4"/>
  <c r="J159" i="4"/>
  <c r="K159" i="4"/>
  <c r="L159" i="4"/>
  <c r="D178" i="4"/>
  <c r="D179" i="4"/>
  <c r="D180" i="4"/>
  <c r="D181" i="4"/>
  <c r="D182" i="4"/>
  <c r="D183" i="4"/>
  <c r="D184" i="4"/>
  <c r="D177" i="4"/>
  <c r="E177" i="4"/>
  <c r="F177" i="4"/>
  <c r="G177" i="4"/>
  <c r="H177" i="4"/>
  <c r="I177" i="4"/>
  <c r="J177" i="4"/>
  <c r="K177" i="4"/>
  <c r="L177" i="4"/>
  <c r="D186" i="4"/>
  <c r="D187" i="4"/>
  <c r="D188" i="4"/>
  <c r="D185" i="4"/>
  <c r="E185" i="4"/>
  <c r="F185" i="4"/>
  <c r="G185" i="4"/>
  <c r="H185" i="4"/>
  <c r="I185" i="4"/>
  <c r="J185" i="4"/>
  <c r="K185" i="4"/>
  <c r="L185" i="4"/>
  <c r="D190" i="4"/>
  <c r="D191" i="4"/>
  <c r="D189" i="4"/>
  <c r="E189" i="4"/>
  <c r="F189" i="4"/>
  <c r="G189" i="4"/>
  <c r="H189" i="4"/>
  <c r="I189" i="4"/>
  <c r="J189" i="4"/>
  <c r="K189" i="4"/>
  <c r="L189" i="4"/>
  <c r="D150" i="4"/>
  <c r="D143" i="4"/>
  <c r="D118" i="4"/>
  <c r="D112" i="4"/>
  <c r="E78" i="4"/>
  <c r="E92" i="4"/>
  <c r="E96" i="4"/>
  <c r="E107" i="4"/>
  <c r="E117" i="4"/>
  <c r="E111" i="4"/>
  <c r="E77" i="4"/>
  <c r="G78" i="4"/>
  <c r="G92" i="4"/>
  <c r="G96" i="4"/>
  <c r="G107" i="4"/>
  <c r="G117" i="4"/>
  <c r="G111" i="4"/>
  <c r="G77" i="4"/>
  <c r="I78" i="4"/>
  <c r="I92" i="4"/>
  <c r="I96" i="4"/>
  <c r="I107" i="4"/>
  <c r="I117" i="4"/>
  <c r="I111" i="4"/>
  <c r="I77" i="4"/>
  <c r="K78" i="4"/>
  <c r="K92" i="4"/>
  <c r="K96" i="4"/>
  <c r="K107" i="4"/>
  <c r="K117" i="4"/>
  <c r="K111" i="4"/>
  <c r="K77" i="4"/>
  <c r="D79" i="4"/>
  <c r="D80" i="4"/>
  <c r="D81" i="4"/>
  <c r="D82" i="4"/>
  <c r="D83" i="4"/>
  <c r="D84" i="4"/>
  <c r="D85" i="4"/>
  <c r="D86" i="4"/>
  <c r="D87" i="4"/>
  <c r="D88" i="4"/>
  <c r="D89" i="4"/>
  <c r="D78" i="4"/>
  <c r="F78" i="4"/>
  <c r="F92" i="4"/>
  <c r="F96" i="4"/>
  <c r="F107" i="4"/>
  <c r="F117" i="4"/>
  <c r="F111" i="4"/>
  <c r="F77" i="4"/>
  <c r="H78" i="4"/>
  <c r="H92" i="4"/>
  <c r="H96" i="4"/>
  <c r="H107" i="4"/>
  <c r="H117" i="4"/>
  <c r="H111" i="4"/>
  <c r="H77" i="4"/>
  <c r="J78" i="4"/>
  <c r="J92" i="4"/>
  <c r="J96" i="4"/>
  <c r="J107" i="4"/>
  <c r="J117" i="4"/>
  <c r="J111" i="4"/>
  <c r="J77" i="4"/>
  <c r="L78" i="4"/>
  <c r="L92" i="4"/>
  <c r="L96" i="4"/>
  <c r="L107" i="4"/>
  <c r="L117" i="4"/>
  <c r="L111" i="4"/>
  <c r="L77" i="4"/>
  <c r="D68" i="4"/>
  <c r="D69" i="4"/>
  <c r="D71" i="4"/>
  <c r="D73" i="4"/>
  <c r="D74" i="4"/>
  <c r="D75" i="4"/>
  <c r="D76" i="4"/>
  <c r="D72" i="4"/>
  <c r="E72" i="4"/>
  <c r="F72" i="4"/>
  <c r="G72" i="4"/>
  <c r="H72" i="4"/>
  <c r="I72" i="4"/>
  <c r="J72" i="4"/>
  <c r="K72" i="4"/>
  <c r="L72" i="4"/>
  <c r="D70" i="4"/>
  <c r="D67" i="4"/>
  <c r="E67" i="4"/>
  <c r="F67" i="4"/>
  <c r="G67" i="4"/>
  <c r="H67" i="4"/>
  <c r="I67" i="4"/>
  <c r="J67" i="4"/>
  <c r="K67" i="4"/>
  <c r="L67" i="4"/>
  <c r="D50" i="4"/>
  <c r="D49" i="4"/>
  <c r="E49" i="4"/>
  <c r="F49" i="4"/>
  <c r="G49" i="4"/>
  <c r="H49" i="4"/>
  <c r="I49" i="4"/>
  <c r="J49" i="4"/>
  <c r="K49" i="4"/>
  <c r="L49" i="4"/>
  <c r="D48" i="4"/>
  <c r="D47" i="4"/>
  <c r="E47" i="4"/>
  <c r="F47" i="4"/>
  <c r="G47" i="4"/>
  <c r="H47" i="4"/>
  <c r="I47" i="4"/>
  <c r="J47" i="4"/>
  <c r="K47" i="4"/>
  <c r="L47" i="4"/>
  <c r="D43" i="4"/>
  <c r="E43" i="4"/>
  <c r="F43" i="4"/>
  <c r="G43" i="4"/>
  <c r="H43" i="4"/>
  <c r="I43" i="4"/>
  <c r="J43" i="4"/>
  <c r="K43" i="4"/>
  <c r="L43" i="4"/>
  <c r="D40" i="4"/>
  <c r="E40" i="4"/>
  <c r="F40" i="4"/>
  <c r="G40" i="4"/>
  <c r="H40" i="4"/>
  <c r="I40" i="4"/>
  <c r="J40" i="4"/>
  <c r="K40" i="4"/>
  <c r="L40" i="4"/>
  <c r="D37" i="4"/>
  <c r="E37" i="4"/>
  <c r="F37" i="4"/>
  <c r="G37" i="4"/>
  <c r="H37" i="4"/>
  <c r="I37" i="4"/>
  <c r="J37" i="4"/>
  <c r="K37" i="4"/>
  <c r="L37" i="4"/>
  <c r="D13" i="4"/>
  <c r="F13" i="4"/>
  <c r="H13" i="4"/>
  <c r="J13" i="4"/>
  <c r="L13" i="4"/>
  <c r="E453" i="4"/>
  <c r="E436" i="4"/>
  <c r="K453" i="4"/>
  <c r="K436" i="4"/>
  <c r="G453" i="4"/>
  <c r="G436" i="4"/>
  <c r="K422" i="4"/>
  <c r="G422" i="4"/>
  <c r="I384" i="4"/>
  <c r="E384" i="4"/>
  <c r="K384" i="4"/>
  <c r="G384" i="4"/>
  <c r="E358" i="4"/>
  <c r="K358" i="4"/>
  <c r="G358" i="4"/>
  <c r="E311" i="4"/>
  <c r="K311" i="4"/>
  <c r="G311" i="4"/>
  <c r="I287" i="4"/>
  <c r="I293" i="4"/>
  <c r="I284" i="4"/>
  <c r="E287" i="4"/>
  <c r="E293" i="4"/>
  <c r="E284" i="4"/>
  <c r="I282" i="4"/>
  <c r="I243" i="4"/>
  <c r="E282" i="4"/>
  <c r="E243" i="4"/>
  <c r="K282" i="4"/>
  <c r="K243" i="4"/>
  <c r="G282" i="4"/>
  <c r="G243" i="4"/>
  <c r="E215" i="4"/>
  <c r="E217" i="4"/>
  <c r="E221" i="4"/>
  <c r="E212" i="4"/>
  <c r="K215" i="4"/>
  <c r="K217" i="4"/>
  <c r="K221" i="4"/>
  <c r="K212" i="4"/>
  <c r="G215" i="4"/>
  <c r="G217" i="4"/>
  <c r="G221" i="4"/>
  <c r="G212" i="4"/>
  <c r="K13" i="4"/>
  <c r="I13" i="4"/>
  <c r="G13" i="4"/>
  <c r="E13" i="4"/>
  <c r="D123" i="4"/>
  <c r="D126" i="4"/>
  <c r="D122" i="4"/>
  <c r="E122" i="4"/>
  <c r="F122" i="4"/>
  <c r="G122" i="4"/>
  <c r="H122" i="4"/>
  <c r="I122" i="4"/>
  <c r="J122" i="4"/>
  <c r="K122" i="4"/>
  <c r="L122" i="4"/>
  <c r="D128" i="4"/>
  <c r="E140" i="4"/>
  <c r="F140" i="4"/>
  <c r="G140" i="4"/>
  <c r="H140" i="4"/>
  <c r="I140" i="4"/>
  <c r="J140" i="4"/>
  <c r="K140" i="4"/>
  <c r="L140" i="4"/>
  <c r="C434" i="4"/>
  <c r="C458" i="4"/>
  <c r="D129" i="4"/>
  <c r="C129" i="4"/>
  <c r="D106" i="4"/>
  <c r="C106" i="4"/>
  <c r="C184" i="4"/>
  <c r="C126" i="4"/>
  <c r="C182" i="4"/>
  <c r="C183" i="4"/>
  <c r="C364" i="4"/>
  <c r="D141" i="4"/>
  <c r="C181" i="4"/>
  <c r="D110" i="4"/>
  <c r="C110" i="4"/>
  <c r="C72" i="4"/>
  <c r="C67" i="4"/>
  <c r="C141" i="4"/>
  <c r="C140" i="4"/>
  <c r="D140" i="4"/>
  <c r="C227" i="4"/>
  <c r="C226" i="4"/>
  <c r="C92" i="4"/>
  <c r="C478" i="4"/>
  <c r="C477" i="4"/>
  <c r="C475" i="4"/>
  <c r="D473" i="4"/>
  <c r="D472" i="4"/>
  <c r="C472" i="4"/>
  <c r="C470" i="4"/>
  <c r="D471" i="4"/>
  <c r="D469" i="4"/>
  <c r="D468" i="4"/>
  <c r="C468" i="4"/>
  <c r="D467" i="4"/>
  <c r="D466" i="4"/>
  <c r="C466" i="4"/>
  <c r="C461" i="4"/>
  <c r="C455" i="4"/>
  <c r="D453" i="4"/>
  <c r="D436" i="4"/>
  <c r="C453" i="4"/>
  <c r="C450" i="4"/>
  <c r="C449" i="4"/>
  <c r="C448" i="4"/>
  <c r="C437" i="4"/>
  <c r="C431" i="4"/>
  <c r="C430" i="4"/>
  <c r="C425" i="4"/>
  <c r="C424" i="4"/>
  <c r="C420" i="4"/>
  <c r="C418" i="4"/>
  <c r="C417" i="4"/>
  <c r="C414" i="4"/>
  <c r="C412" i="4"/>
  <c r="C411" i="4"/>
  <c r="C408" i="4"/>
  <c r="C407" i="4"/>
  <c r="C404" i="4"/>
  <c r="C380" i="4"/>
  <c r="C376" i="4"/>
  <c r="C373" i="4"/>
  <c r="C365" i="4"/>
  <c r="C363" i="4"/>
  <c r="C362" i="4"/>
  <c r="C326" i="4"/>
  <c r="C325" i="4"/>
  <c r="C323" i="4"/>
  <c r="C322" i="4"/>
  <c r="C318" i="4"/>
  <c r="C317" i="4"/>
  <c r="C312" i="4"/>
  <c r="C296" i="4"/>
  <c r="D295" i="4"/>
  <c r="C295" i="4"/>
  <c r="D294" i="4"/>
  <c r="C292" i="4"/>
  <c r="D289" i="4"/>
  <c r="C289" i="4"/>
  <c r="C287" i="4"/>
  <c r="C285" i="4"/>
  <c r="C280" i="4"/>
  <c r="C272" i="4"/>
  <c r="C271" i="4"/>
  <c r="C265" i="4"/>
  <c r="C263" i="4"/>
  <c r="C261" i="4"/>
  <c r="C260" i="4"/>
  <c r="C259" i="4"/>
  <c r="C258" i="4"/>
  <c r="C252" i="4"/>
  <c r="C251" i="4"/>
  <c r="C250" i="4"/>
  <c r="C249" i="4"/>
  <c r="C248" i="4"/>
  <c r="C242" i="4"/>
  <c r="C241" i="4"/>
  <c r="C239" i="4"/>
  <c r="C238" i="4"/>
  <c r="C237" i="4"/>
  <c r="C236" i="4"/>
  <c r="C235" i="4"/>
  <c r="C234" i="4"/>
  <c r="C230" i="4"/>
  <c r="C229" i="4"/>
  <c r="C228" i="4"/>
  <c r="C225" i="4"/>
  <c r="C224" i="4"/>
  <c r="C223" i="4"/>
  <c r="C217" i="4"/>
  <c r="C215" i="4"/>
  <c r="C213" i="4"/>
  <c r="D194" i="4"/>
  <c r="D193" i="4"/>
  <c r="L192" i="4"/>
  <c r="K192" i="4"/>
  <c r="J192" i="4"/>
  <c r="I192" i="4"/>
  <c r="H192" i="4"/>
  <c r="G192" i="4"/>
  <c r="F192" i="4"/>
  <c r="E192" i="4"/>
  <c r="C192" i="4"/>
  <c r="C191" i="4"/>
  <c r="C188" i="4"/>
  <c r="C187" i="4"/>
  <c r="C180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3" i="4"/>
  <c r="C162" i="4"/>
  <c r="C161" i="4"/>
  <c r="C160" i="4"/>
  <c r="C157" i="4"/>
  <c r="D156" i="4"/>
  <c r="D155" i="4"/>
  <c r="D154" i="4"/>
  <c r="D153" i="4"/>
  <c r="D152" i="4"/>
  <c r="D151" i="4"/>
  <c r="L149" i="4"/>
  <c r="K149" i="4"/>
  <c r="J149" i="4"/>
  <c r="I149" i="4"/>
  <c r="H149" i="4"/>
  <c r="G149" i="4"/>
  <c r="F149" i="4"/>
  <c r="E149" i="4"/>
  <c r="C149" i="4"/>
  <c r="D147" i="4"/>
  <c r="C147" i="4"/>
  <c r="D146" i="4"/>
  <c r="C146" i="4"/>
  <c r="D145" i="4"/>
  <c r="L144" i="4"/>
  <c r="K144" i="4"/>
  <c r="J144" i="4"/>
  <c r="I144" i="4"/>
  <c r="H144" i="4"/>
  <c r="G144" i="4"/>
  <c r="F144" i="4"/>
  <c r="E144" i="4"/>
  <c r="D142" i="4"/>
  <c r="L142" i="4"/>
  <c r="K142" i="4"/>
  <c r="J142" i="4"/>
  <c r="I142" i="4"/>
  <c r="H142" i="4"/>
  <c r="G142" i="4"/>
  <c r="F142" i="4"/>
  <c r="E142" i="4"/>
  <c r="C142" i="4"/>
  <c r="D139" i="4"/>
  <c r="C139" i="4"/>
  <c r="D138" i="4"/>
  <c r="C138" i="4"/>
  <c r="D137" i="4"/>
  <c r="C137" i="4"/>
  <c r="D136" i="4"/>
  <c r="C136" i="4"/>
  <c r="D135" i="4"/>
  <c r="C135" i="4"/>
  <c r="D134" i="4"/>
  <c r="C134" i="4"/>
  <c r="D133" i="4"/>
  <c r="C133" i="4"/>
  <c r="D132" i="4"/>
  <c r="C132" i="4"/>
  <c r="L127" i="4"/>
  <c r="K127" i="4"/>
  <c r="J127" i="4"/>
  <c r="I127" i="4"/>
  <c r="H127" i="4"/>
  <c r="G127" i="4"/>
  <c r="F127" i="4"/>
  <c r="E127" i="4"/>
  <c r="D121" i="4"/>
  <c r="D120" i="4"/>
  <c r="L120" i="4"/>
  <c r="K120" i="4"/>
  <c r="J120" i="4"/>
  <c r="I120" i="4"/>
  <c r="H120" i="4"/>
  <c r="G120" i="4"/>
  <c r="F120" i="4"/>
  <c r="E120" i="4"/>
  <c r="C120" i="4"/>
  <c r="D117" i="4"/>
  <c r="C117" i="4"/>
  <c r="D116" i="4"/>
  <c r="C116" i="4"/>
  <c r="D115" i="4"/>
  <c r="C115" i="4"/>
  <c r="D114" i="4"/>
  <c r="C114" i="4"/>
  <c r="D113" i="4"/>
  <c r="C113" i="4"/>
  <c r="D109" i="4"/>
  <c r="C109" i="4"/>
  <c r="D108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D97" i="4"/>
  <c r="D95" i="4"/>
  <c r="D94" i="4"/>
  <c r="D93" i="4"/>
  <c r="C81" i="4"/>
  <c r="C80" i="4"/>
  <c r="C321" i="4"/>
  <c r="C320" i="4"/>
  <c r="F119" i="4"/>
  <c r="H119" i="4"/>
  <c r="J119" i="4"/>
  <c r="L119" i="4"/>
  <c r="C266" i="4"/>
  <c r="C78" i="4"/>
  <c r="E119" i="4"/>
  <c r="I119" i="4"/>
  <c r="G119" i="4"/>
  <c r="K119" i="4"/>
  <c r="C359" i="4"/>
  <c r="C358" i="4"/>
  <c r="C123" i="4"/>
  <c r="C122" i="4"/>
  <c r="D107" i="4"/>
  <c r="C108" i="4"/>
  <c r="C107" i="4"/>
  <c r="C96" i="4"/>
  <c r="D96" i="4"/>
  <c r="C179" i="4"/>
  <c r="C177" i="4"/>
  <c r="D92" i="4"/>
  <c r="E148" i="4"/>
  <c r="E12" i="4"/>
  <c r="G148" i="4"/>
  <c r="G12" i="4"/>
  <c r="I148" i="4"/>
  <c r="I12" i="4"/>
  <c r="K148" i="4"/>
  <c r="K12" i="4"/>
  <c r="F148" i="4"/>
  <c r="F12" i="4"/>
  <c r="H148" i="4"/>
  <c r="H12" i="4"/>
  <c r="J148" i="4"/>
  <c r="L148" i="4"/>
  <c r="L12" i="4"/>
  <c r="C474" i="4"/>
  <c r="C429" i="4"/>
  <c r="D111" i="4"/>
  <c r="D77" i="4"/>
  <c r="D149" i="4"/>
  <c r="C254" i="4"/>
  <c r="C111" i="4"/>
  <c r="C405" i="4"/>
  <c r="C439" i="4"/>
  <c r="C436" i="4"/>
  <c r="C190" i="4"/>
  <c r="C189" i="4"/>
  <c r="C247" i="4"/>
  <c r="C246" i="4"/>
  <c r="C291" i="4"/>
  <c r="C290" i="4"/>
  <c r="C145" i="4"/>
  <c r="C144" i="4"/>
  <c r="D144" i="4"/>
  <c r="C233" i="4"/>
  <c r="C232" i="4"/>
  <c r="C245" i="4"/>
  <c r="C244" i="4"/>
  <c r="C279" i="4"/>
  <c r="C278" i="4"/>
  <c r="C185" i="4"/>
  <c r="D192" i="4"/>
  <c r="D287" i="4"/>
  <c r="D293" i="4"/>
  <c r="D284" i="4"/>
  <c r="C315" i="4"/>
  <c r="C294" i="4"/>
  <c r="C293" i="4"/>
  <c r="D127" i="4"/>
  <c r="D119" i="4"/>
  <c r="C159" i="4"/>
  <c r="C283" i="4"/>
  <c r="C282" i="4"/>
  <c r="C409" i="4"/>
  <c r="D470" i="4"/>
  <c r="C127" i="4"/>
  <c r="C221" i="4"/>
  <c r="C212" i="4"/>
  <c r="C399" i="4"/>
  <c r="C384" i="4"/>
  <c r="C423" i="4"/>
  <c r="C467" i="4"/>
  <c r="C464" i="4"/>
  <c r="D464" i="4"/>
  <c r="D457" i="4"/>
  <c r="C422" i="4"/>
  <c r="C119" i="4"/>
  <c r="C311" i="4"/>
  <c r="C77" i="4"/>
  <c r="C148" i="4"/>
  <c r="C284" i="4"/>
  <c r="C457" i="4"/>
  <c r="C243" i="4"/>
  <c r="D148" i="4"/>
  <c r="D12" i="4"/>
  <c r="C12" i="4"/>
</calcChain>
</file>

<file path=xl/sharedStrings.xml><?xml version="1.0" encoding="utf-8"?>
<sst xmlns="http://schemas.openxmlformats.org/spreadsheetml/2006/main" count="489" uniqueCount="404">
  <si>
    <t>№ з/п</t>
  </si>
  <si>
    <t>Назва проекту або заходу</t>
  </si>
  <si>
    <t>Кошторисна вартість об'єкта, тис грн.</t>
  </si>
  <si>
    <t>ДФРР</t>
  </si>
  <si>
    <t>МТД</t>
  </si>
  <si>
    <t>Перелік проектів та заходів, які потребують фінансування з державного та обласного бюджетів, міжнародної технічної допомоги.</t>
  </si>
  <si>
    <t>Надзвичайна кредитна програма для відновлення України (1-й транш)</t>
  </si>
  <si>
    <t>Реконструкція приміщень колишньої молочної кухні під службове житло по вул. Побєди, 4, у м. Кремінна</t>
  </si>
  <si>
    <t>Капітальний ремонт (заміна) віконних блоків будівлі дошкільного навчального закладу «Ластівка» м. Кремінна Луганської області</t>
  </si>
  <si>
    <t>Підвищення енергоефективності муніципальної будівлі Кремінської міської ради. Капітальний ремонт фасаду з утепленням стін. Капітальний ремонт приміщень. Капітальний ремонт (заміна) віконних блоків.</t>
  </si>
  <si>
    <t>Кремінський район</t>
  </si>
  <si>
    <t>Старобільський район</t>
  </si>
  <si>
    <t>Районні, міські, селищні, сільські, бюджети об'єднаних громад</t>
  </si>
  <si>
    <t>Міловський район</t>
  </si>
  <si>
    <t>Марківський район</t>
  </si>
  <si>
    <t>м. Лисичанськ</t>
  </si>
  <si>
    <t>Житлово-комунальне господарство</t>
  </si>
  <si>
    <t>Адміністративні будівлі</t>
  </si>
  <si>
    <t>Капітальний ремонт асфальтобетонного покриття автомобільної дороги по вул. Первомайська у м. Попасна Луганської області</t>
  </si>
  <si>
    <t>Троїцький район</t>
  </si>
  <si>
    <t>Новоайдарський район</t>
  </si>
  <si>
    <t>Реконструкція будівлі Будинку школярів Троїцької районної ради  Луганської області</t>
  </si>
  <si>
    <t>Капітальний ремонт із впровадженням енергозберігаючих технологій Троїцької гімназії Троїцької районної ради Луганської області</t>
  </si>
  <si>
    <t>ВСЬОГО ПО ОБЛАСТІ</t>
  </si>
  <si>
    <t>Реконструкція державної будівлі по вул. Леніна, 32а</t>
  </si>
  <si>
    <t>Будівництво пєлєтної котельні ЗОШ№18</t>
  </si>
  <si>
    <t>Будівництво пєлєтної котельні для шкірно-венерологічного відділення КДПВ №1 комунальної установи Сєвєродонецької міської багатопрофільної лікарні</t>
  </si>
  <si>
    <t>Енергосанація ДНЗ №25</t>
  </si>
  <si>
    <t>Енергосанація ЗОШ №20</t>
  </si>
  <si>
    <t>Будівництво пєлєтної котельні комунального закладу Сєвєродонецький міський палац культури</t>
  </si>
  <si>
    <t>Будівництво пєлєтної котельні ДЮСШ № 1</t>
  </si>
  <si>
    <t>Будівництво спортивної зали з адміністративно-побутовою пристройкою для КЗ "Кремінська обласна загальноосвітня школа-інтернат І-ІІІ ступенів"</t>
  </si>
  <si>
    <t>Загальноосвітні навчальні заклади</t>
  </si>
  <si>
    <t>Об'єкти обласного значення</t>
  </si>
  <si>
    <t xml:space="preserve"> </t>
  </si>
  <si>
    <t>Заходи з відновлення системи надання медичної допомоги на території Луганської області</t>
  </si>
  <si>
    <t xml:space="preserve">Р-07 Чугуїв-Мілове (через м.Старобільськ) </t>
  </si>
  <si>
    <t xml:space="preserve">Н-21 Старобільськ-Луганськ-Красний Луч-Макіївка-Донецьк </t>
  </si>
  <si>
    <t>Р-66 Контрольно-пропускний пункт “Демино-Олександрівка”-Сватове-Лисичанськ-Луганськ"</t>
  </si>
  <si>
    <t>Т-13-07 Сватове - Новопсков - Мілове</t>
  </si>
  <si>
    <t>Т-13-13 Троїцьке - Білокуракине - Старобільськ</t>
  </si>
  <si>
    <t>С131020 Об'їзд смт.Новопсков</t>
  </si>
  <si>
    <t>О130501 Кремінна - Торське</t>
  </si>
  <si>
    <t>Капітальний ремонт покрівлі багатоквартирного житлового будинку 14а по вул.Менделєєва, м.Рубіжне</t>
  </si>
  <si>
    <t>Капітальний ремонт покрівлі багатоквартирного житлового будинку 101 по вул.Б.Хмельницького, м.Рубіжне</t>
  </si>
  <si>
    <t>Капітальний ремонт асфальтобетонного покриття дороги по вул. Будівельників в м.Рубіжне</t>
  </si>
  <si>
    <t>Капітальний ремонт асфальтобетонного покриття дороги по  вул. Визволителів в м.Рубіжне</t>
  </si>
  <si>
    <t>Капітальний ремонт частини приміщення Центру надання адміністративних послуг під розміщення Білокуракинського районного відділу Управління Державної міграційної служби України за адресою:вул. Чапаєва,63а, смт.Білокуракине Луганської області</t>
  </si>
  <si>
    <t>Капітальний ремонт будинку дитячої творчості Кремінської районної ради (друга черга), за адресою: вул. Шевченко 1 місто Кремінна Луганської області</t>
  </si>
  <si>
    <t xml:space="preserve">Реконструкція фельдшерського пункту під фельдшерський пункт з житловим помешканням для фельдшера по вул. Леніна 19а, с. Веселе Марківського району Луганської області </t>
  </si>
  <si>
    <t>Реконструкція будівлі Веселівської ЗОШ І-ІІ ступенів в навчально-виховний комплекс (загальноосвітня школа І-ІІ ступенів - дошкільний навчальний заклад) вул. 40 років Перемоги 50, с. Веселе Марківського району Луганської області.</t>
  </si>
  <si>
    <t>Утеплення фасаду Новорозсошанської загальноосвітньої школи І-ІІІ ступенів,с.Новорозсош, вул.Ювілейна,17</t>
  </si>
  <si>
    <t>Капітальне будівництво водопроводу  центральних вулиць селища Вовчоярівка Попаснянського району Луганської області</t>
  </si>
  <si>
    <t>Капітальне будівництво водопроводу  по вул. Пушкіна до вул. Центральна  селища Вовчоярівка Попаснянського району Луганської області</t>
  </si>
  <si>
    <t xml:space="preserve">Капітальний ремонт фельдшерського  пункту с.Оборотнівка КУ "Центр первинної медико-санітарної допомоги Сватівського району" за адресою: вул. Михайлівська, 40, с.Оборотнівка Сватівського району Луганської області  </t>
  </si>
  <si>
    <t xml:space="preserve">Капітальний ремонт будівлі Містківської загальноосвітньої школи I-III ступенів Сватівської районної ради Луганської області за адресою: вул.Степова 1 А, с.Містки Сватівського району Луганської області </t>
  </si>
  <si>
    <t xml:space="preserve">Капітальний ремонт приміщення КДНЗ "Ромашка" за адресою: вул. Гаєвого 49б, с.Гончарівка Сватівського району Луганської області </t>
  </si>
  <si>
    <t>Джерела фінансування, тис. грн</t>
  </si>
  <si>
    <t>обласний бюджет</t>
  </si>
  <si>
    <t>державний бюджет</t>
  </si>
  <si>
    <t>Надзвичайна кредитна програма для відновлення України (2-й транш)</t>
  </si>
  <si>
    <t>Регіональна цільова програма зі створення містобудівного кадастру Луганської області на 2016-2018 роки</t>
  </si>
  <si>
    <t>Забезпечення очищення території Луганської області від вибухонебезпечних предметів шляхом придбання технічних засобів для пошуку і знешкодження вибухонебезпечних предметів і витратних матеріалів для піротехнічних підрозділів Луганського гарнізону Оперативно-рятувальної служби цивільного захисту ДСНС України</t>
  </si>
  <si>
    <t xml:space="preserve">Капітальний ремонт будівлі Луганського обласного центру з профілактики та боротьби зі СНІД </t>
  </si>
  <si>
    <t xml:space="preserve">Капітальний ремонт будівлі  гуртожитку з термомодернізацією, расташованому за адресою: вул.Маяковського, 24,  м.Сєвєродонецьк </t>
  </si>
  <si>
    <t>Реконструкція заплавного мосту №2 м. Сєвєродонецьк</t>
  </si>
  <si>
    <t>Реконстркукція утеплення огорожувальнихконструкцій Попаснянської багатопрофільної гімназії №25 Попаснянської районної ради Луганської області, яка розташована за адресою: м. Попасна, вул. Кошевого,31. Луганської області</t>
  </si>
  <si>
    <t xml:space="preserve">Будівництво вуличного водопроводу на території селища Лосткутівка Папаснянського району Луганської області </t>
  </si>
  <si>
    <t>Будівництво підвідного водопроводу від селища Лоскутівка до селища Підлісне Попаснянського району</t>
  </si>
  <si>
    <t>Реконструкція Старобільського районного будинку творчості дітей та юнацтва по вул. Чернишевського,26, м. Старобільськ, Луганської області</t>
  </si>
  <si>
    <t xml:space="preserve">Капітальний ремонт дошкільного навчального закладу в с.Лиман вул. Пізника,1б, Старобільського району, Луганської області </t>
  </si>
  <si>
    <t>Реконструкція будвілі корпусу допоміжних приміщень під багатоквартирний житловий будинок для медичних працівників за адресою: кв. Новоселів, 1 а в смт Троїцьке, Троїцького району Луганської області</t>
  </si>
  <si>
    <t>Реконструкція та технічне переоснащення Євсузької сільської лікарської амбулаторії, загальної практики-сімейної медицини з впровадженням енергозберігаючих технологій вул.Старобільська, 3, с. Євсуг Біловодського району Луганської області (коригування)</t>
  </si>
  <si>
    <t>Капітальний ремонт (санація) будівлі Кремінської загальноосвітньої школи І-ІІІ ступенів за адресою вул. І. Франка, буд. 1, м. Кремінна, Луганської обалсті</t>
  </si>
  <si>
    <t>Капітальний ремонт опорного закладу "Гірська багатопрофільна гімназія Попаснянської районної ради Луганської області", який розташований за адресою: Попаснянський район, м.Гірське, вул.Гагаріна,19</t>
  </si>
  <si>
    <t>Капітальний ремонт опорного закладу "Золотівська загальноосвітня школа І-ІІІ ступенів  № 5 Попаснянської районної ради Луганської області", який розташований за адресою: Попаснянський район, м.Золоте, вул.Коцюбинського,28</t>
  </si>
  <si>
    <t>Капітальний ремонт Половинкинської ЗОШ І-ІІІ ступенів по пл. Дружби,19, с. Половинкине Старобільського району, Луганської області</t>
  </si>
  <si>
    <t>Будівництво комплексного спортивного майданчика із сентитичним покриттям для зимових  та літніх видів спорту з благоустроєм прилеглої території в м. Кремінні Луганської області</t>
  </si>
  <si>
    <t xml:space="preserve">Будівництво та розміщення уніфікованих комплектних площинних спортивних споруд для опорної Кремінської загальноосвітньої школи №1 I-III ступеню Кремінської районної ради </t>
  </si>
  <si>
    <t>Будівництво та розміщення уніфікованих комплектних площинних спортивних споруд для Красноріченської загальноосвітньої школи I-III ступеню Кремінської районної ради</t>
  </si>
  <si>
    <t xml:space="preserve">Капітальний ремонт п'яти спортивних майданчиків зі встановленням тренажерів </t>
  </si>
  <si>
    <t>Будівництво спортивного майданчику по вул. Центральна, 24А, с. Морозівка,  Міловського району, Луганської області</t>
  </si>
  <si>
    <t>Будівництво волейбольних площадок за розміром 9 *18, по пров. Сєвєрний, 2 смт Мілове, Міловського району, Луганської області</t>
  </si>
  <si>
    <t>Будівництво спортмайданчику по вул. Красногорська,1 с. Великоцьк, Міловського району, Луганської області</t>
  </si>
  <si>
    <t>Реконструкція існуючого спорткомплексу по вул. Первомайській, 60 у м.Попасна з добудовою залу єдиноборств</t>
  </si>
  <si>
    <t>Будівництво спортивного майданчику Попаснянської загальноосвітньої школи I-III ступенів № 1 Попаснянської районної ради Луганської області</t>
  </si>
  <si>
    <t>Капітальний ремонт будівлі  (В-1)  "ЛНУ імені Тараса Шевченка" за адресою: м. Старобільськ, пл. Гоголя,1</t>
  </si>
  <si>
    <t>Капітальний ремонт будівлі лабораторного корпусу СНУ імені В.Даля з термомодернізацією, розташованого  за адресою: Луганська область, м.Сєвєродонецьк, вул. Донецька, 41</t>
  </si>
  <si>
    <t>Капітальний ремонт гуртожитку (М-5) "ЛНУ імені Тараса Шевченка" за адресою: м. Старобільськ, пл.Гоголя,1</t>
  </si>
  <si>
    <t>Капітальний ремонт будівлі навчального корпусу СНУ імені В.Даля з термомодернізацією, розташованого  за адресою: Луганська область, м.Сєвєродонецьк, вул.Донецька,41</t>
  </si>
  <si>
    <t>Капітальний ремонт будівлі навчального корпусу  "ЛНУ імені Тараса Шевченка" за адресою: вул.Померанчука, 15,м. Рубіжне</t>
  </si>
  <si>
    <t>Придбання Робочої станції 1 для оформлення та видачі паспорта громадянини України для виїзду за кордон з безконтактним електронним носієм або паспорта громадянини України у форматі картки та підключення Центру надання адміністративних послуг у м. Лисичанську до Єдиного державного демографічного реєстру</t>
  </si>
  <si>
    <t>Реконструкція автодороги по вул. Миру (від вул. Іванова до вул. Будівельників) м.Рубіжне</t>
  </si>
  <si>
    <t>Розробка проекту землеустрою щодо встановлення (зміни) меж міста Рубіжне</t>
  </si>
  <si>
    <t>Благоустрій скверу  за адресою: м.Сєвєродонецьк, пр. Космонавтів, район будинку № 25</t>
  </si>
  <si>
    <t>Капітальний ремонт автодороги по вул. Підгірна, смт Білокуракине, Білокуракинського району, Луганської області</t>
  </si>
  <si>
    <t>Капітальний ремонт Біловодського комунального дошкільного навчального закладу загального розвитку (ясла-садок № 3) "Джерельце", розташованого за адресою: вул. Шкільна,4, смт Біловодськ Біловодського району Луганської області</t>
  </si>
  <si>
    <t>Розробка генерального плану, Плану зонування території міста Кремінна та цифрової (векторної) оновленої картографічної основи міста Кремінна</t>
  </si>
  <si>
    <t>Капітальний ремонт КНДЗ (яслі-садок) "Надія" в с. Курячівка Марківського району</t>
  </si>
  <si>
    <t>Закупівля офсетної печатної машини Dominant 714 для КП "Марківська районна друкарня"</t>
  </si>
  <si>
    <t>Капітальний ремонт вуличного освітлення  в Новопсковській громаді</t>
  </si>
  <si>
    <t>Капітальний ремонт асфальтобетонного покриття автомобільної дороги по вул. Кошевого в м. Попасна Луганської області</t>
  </si>
  <si>
    <t>Капітальний ремонт асфальтобетонного покриття автомобільних доріг по вулиці Красних партизан, вулиці Нагорна у місті Попасна Луганської області</t>
  </si>
  <si>
    <t xml:space="preserve">Розробка топографічного, генерального плану та плану зонування території міста Попасна </t>
  </si>
  <si>
    <t>Підтримка розроблення генерального плану та детального плану території міста Золоте</t>
  </si>
  <si>
    <t>Підтримка розроблення генерального плану, плану зонування та детального плану території міста Гірське</t>
  </si>
  <si>
    <t>Забезпечення рівного доступу до якісної освіти дітей, які мешкають у сільській місцевості, шляхом придбання шкільного автобусу для Містківської ЗОШ I-III ст.</t>
  </si>
  <si>
    <t>Капітальний ремонт будівлі Топольської ЗОШ І-ІІІ ступеню Троїцького району Луганської області, розташованої за адресою: вул. Радянська,24, с. Тополя, Троїцького району Луганської області</t>
  </si>
  <si>
    <t>Капітальний ремонт будівлі Луганської обласної дитячої клінічної лікарні . Адреса: м. Лисичанськ, кв. 40 років Перемоги, 12 а (Коригування)</t>
  </si>
  <si>
    <t>0</t>
  </si>
  <si>
    <t>Інших джерел фінансування</t>
  </si>
  <si>
    <t>Дорожньо-траспортная інфраструктура</t>
  </si>
  <si>
    <t xml:space="preserve">Інженерні мережі </t>
  </si>
  <si>
    <t xml:space="preserve"> Попаснянський район</t>
  </si>
  <si>
    <t>Заклади культури та спорту</t>
  </si>
  <si>
    <t>Заклади охорони здоров'я</t>
  </si>
  <si>
    <t>ЦНАП</t>
  </si>
  <si>
    <t xml:space="preserve"> м. Рубіжне</t>
  </si>
  <si>
    <t>Містобудування</t>
  </si>
  <si>
    <t xml:space="preserve"> Білокуракинський район</t>
  </si>
  <si>
    <t xml:space="preserve"> Біловодський район</t>
  </si>
  <si>
    <t xml:space="preserve"> Новопсковський район</t>
  </si>
  <si>
    <t xml:space="preserve"> Сватівський район</t>
  </si>
  <si>
    <t>Капітальний ремонт внутрішніх приміщень будівлі гуртожитку КЗ "Сєвєродонецьке обласне музичне училище ім. С.С.Прокоф'єва" за адресою: м.Сєвєродонецьк, бульв. Дружби Народів, 33-д</t>
  </si>
  <si>
    <t>«Реконструкція двох Білогорівських магістральних водоводів  Ду600мм та Ду500мм протяжністю 10,8 км кожної  ділянки»</t>
  </si>
  <si>
    <t>Реконструкція очисних споруд КП «РВУВКГ» (коригування)</t>
  </si>
  <si>
    <t>Будівництво колектору скидання зворотних вод у р. Сіверський Донець (коригування)</t>
  </si>
  <si>
    <t>Заходи з енергозбереження (заміна віконних та дверних блоків) будівлі Рубіжанської спеціалізованої школи І-ІІІ ступенів №2, м. Рубіжне – капітальний ремонт</t>
  </si>
  <si>
    <t>Реконструкція частини гуртожитку по вул. Студентська, 28А, м. Рубіжне</t>
  </si>
  <si>
    <t>Реконструкція тепловых мереж ДП "Сєвєродонецька ТЕЦ"</t>
  </si>
  <si>
    <t>Реконструкція адміністративної будівлі за адресою бульвар Дружби Народів 32-а – для розміщення вбудованої котельні на твердому паливі.</t>
  </si>
  <si>
    <t>«Капітальний ремонт будівлі Новодеркульської ЗОШ І-ІІІ ступенів шляхом реалізації енергозберігаючих технологій за адресою: Луганська область, с. Новодеркул, вул. Пастухова,9»</t>
  </si>
  <si>
    <t>«Капітальний ремонт будівлі Біловодської ЗОШ I-III ступенів з застосуванням енергозберігаючих технологій  за адресою: вул. Леніна, 93 смт. Біловодськ Біловодського району Луганської області»</t>
  </si>
  <si>
    <t>Капітальний ремонт шкільного інтернату Білокуракинської ЗОШ I-III ступенів №1 за адресою: Луганська область, Білокуракинський район, смт.Білокуракине, вул.Леніна (Історична), буд.57</t>
  </si>
  <si>
    <t>Проведення робіт з освітлення вулиць за інноваційними технологіями в смт. Білокуракине Білокуракинського району Луганської області.</t>
  </si>
  <si>
    <t xml:space="preserve">Реконструкція Кремінської міської лікарської амбулаторії загальної практики – сімейної медицини за адресою: Луганська обл., м. Кремінна, вул., Побєди, 1А   </t>
  </si>
  <si>
    <t>Капітальний ремонт тротуарів  по вул. Центральній, вул. Єременка, вул.  Парковій, вул.  Степовій в смт. Марківка Луганської області</t>
  </si>
  <si>
    <t xml:space="preserve">Капітальний ремонт Морозівської ЗОШ І-ІІІ ступенів,Луганська обл., Міловський р-н, с.Морозівка вул.Центральна,24А </t>
  </si>
  <si>
    <t>Капітальний ремонт громадської будівлі соціального згуртування за адресою: с.Денежникове Новоайдарського району Луганської області</t>
  </si>
  <si>
    <t>«Реконструкція Гречишкінської загальноосвітньої школи І-ІІІ ступенів в с. Гречишкине Новоайдарського району Луганської області.</t>
  </si>
  <si>
    <t>Реконструкція системи водопостачання селища Побєда Новоайдарського району Луганської області</t>
  </si>
  <si>
    <t>Інші</t>
  </si>
  <si>
    <t>Реконструкція: утеплення огороджувальних конструкцій будівлі Комишуваської ЗОШ І-ІІІ ступенів Попаснянської районної ради Луганської області</t>
  </si>
  <si>
    <t>Реконструкція: утеплення огороджувальних конструкцій будівлі ЗОШ І-ІІІ ступенів №24 Попаснянської районної ради Луганської області</t>
  </si>
  <si>
    <t xml:space="preserve">Капітальний ремонт приміщень Врубівської ЗОШ І-ІІІ ступенів ,яка розташована за адресою:Луганська область,Попаснянський район,смт.Врубівка, вул.Артема 1 </t>
  </si>
  <si>
    <t>Реконструкція: утеплення огороджувальних конструкцій будівлі КЗ «Дошкільний навчальний заклад (ясла-садок) №1 Попаснянської районної ради Луганської області</t>
  </si>
  <si>
    <t>Реконструкція котельної №8, с. Сосновий, Сватівського району Луганської обл., вул. В.Я. Чайки,20</t>
  </si>
  <si>
    <t>Проведення робіт з освітлення вулиць за інноваційними технологіями в селі Мілуватка Сватівського району Луганської області.</t>
  </si>
  <si>
    <t>Проведення робіт з освітлення вулиць за інноваційними технологіями в місті Сватове Сватівського району Луганської області.</t>
  </si>
  <si>
    <t>Капітальний ремонт приміщення за адресою:вул. Миру, 15, с. Містки, Сватівського р-ну, Луганської обл.</t>
  </si>
  <si>
    <t xml:space="preserve">Станично-Луганський район </t>
  </si>
  <si>
    <t>"Капітальний ремонт (енергозберігаюча санація) комунального закладу «Станично-Луганська загальноосвітня школа № 1  І-ІІІ ступенів  Станично-Луганського району Луганської області»</t>
  </si>
  <si>
    <t>"Капітальний ремонт системи опалення по об’єкту: «Комунальний заклад  «Кіндрашівська загальноосвітня школа І-ІІІ ступенів Станично-Луганського району Луганської області» за адресою: Луганська область, Станично-Луганський район,    смт. Станиця Луганська, вул. Шкільна,2».</t>
  </si>
  <si>
    <t>Капітальний ремонт (енергозберігаюча санація) Комунального закладу «Кіндрашівська загальноосвітня школа    І-ІІІ ступенів  Станично-Луганського району Луганської області</t>
  </si>
  <si>
    <t>«Капітальний ремонт (санація) приміщень філії «Петрівська лікарня  Станично-Луганського РТМО»</t>
  </si>
  <si>
    <t>Реконструкція Старобільської ЗОШ 1 ступеню №1 по кв. Ватутіна,63, м. Старобільськ, Луганської області</t>
  </si>
  <si>
    <t>Реконструкція навчальних корпусів Старобільської гімназії по вул. Володарського,25, м. Старобільськ, Луганської області</t>
  </si>
  <si>
    <t>Капітальний ремонт Підгорівської ЗОШ I-IIIступенів по вул. Чкалова буд. 82, с. Підгорівка Старобільського району, Луганської області</t>
  </si>
  <si>
    <t>Капітальний ремонт Лиманської ЗОШ I-IIIступенів по вул. Піщана 1, с. Лиман Старобільського району, Луганської області</t>
  </si>
  <si>
    <t>Реконструкція Старобільської ЗОШ II-III ступенів №4 Старобільської райради на кв. Ватутіна,53 «а» м. Старобільськ, Луганської області</t>
  </si>
  <si>
    <t>Капітальний ремонт дошкільного навчального закладу ясла-садку №128 ГУНП в Луганській області з благоустроєм прилеглої території</t>
  </si>
  <si>
    <t>Проведення робіт з освітлення вулиць за інноваційними технологіями в місті Старобільськ Старобільського району Луганської області.</t>
  </si>
  <si>
    <t xml:space="preserve">Коплексний проект "Капітальний ремонт водогонів  села Розпасіївка Троїцького району Луганської області"      </t>
  </si>
  <si>
    <t xml:space="preserve">Коплексний проект "Капітальний ремонт  будівлі  та  системи опалення будівлі амбулаторії загальної практики сімейної медицини смт.Троїцьке, вул.Виноградна 11, Троїцького району, Луганської області"                                                 </t>
  </si>
  <si>
    <t>Реконструкція навчального корпусу під житло евакуйованого з м. Луганськ у м. Сєвєродонецьк Східноукраїнського національного університету імені В.Даля (перша черга)</t>
  </si>
  <si>
    <t>Реконструкція навчального корпусу Луганського національного університету імені Тараса Шевченка за адресою: Луганська область, м. Старобільськ,          пл. Гоголя, 1</t>
  </si>
  <si>
    <t xml:space="preserve">Університет ім.Даля </t>
  </si>
  <si>
    <t>Університет ім.Тараса Шевченка</t>
  </si>
  <si>
    <t>Будівництво пєлєтних котелень для комунальної установи Сєвєродонецької міської багатопрофільної лікарні</t>
  </si>
  <si>
    <r>
      <t xml:space="preserve">Будівництво пєлєтної котельні </t>
    </r>
    <r>
      <rPr>
        <sz val="12"/>
        <color theme="1"/>
        <rFont val="Times New Roman"/>
        <family val="1"/>
        <charset val="204"/>
      </rPr>
      <t>НВК «Спеціалізована школа колегіум»</t>
    </r>
  </si>
  <si>
    <t>Реконструкція державної будівлі по вул. Леніна, 32</t>
  </si>
  <si>
    <t>«Капітальний ремонт будівлі із застосуванням енергозберігаючих технологій приміщення інтернату Біловодської ЗОШ І-ІІІ ступенів вул.Леніна, 91 в смт.Біловодськ»</t>
  </si>
  <si>
    <t>Капремонт у трьох будівель ТМО м. Кремінна систем опалення, утеплення стін, с заміною вікон і вхідних дверей, заміна покрівлі с утепленням з метою енергозбереження</t>
  </si>
  <si>
    <t>Реконструкція котельні під альтернативне паливо (котельня ліцею) КП «Креміннатеплокомуненерго»</t>
  </si>
  <si>
    <t>Капітальний ремонт (заміна) віконних блоків та дверей будівлі Красноріченської загальноосвітньої школи І-ІІІ ступенів, сел. Красноріченськ, Кремінського району Луганської області</t>
  </si>
  <si>
    <t>Капітальний ремонт (заміна) віконних та болконих блоків будівлі дошкільного навчального закладу «Катруся» м. Кремінна Луганської області</t>
  </si>
  <si>
    <t>Капітальний ремонт і модернізація спортивної зали КДНЗ «Ластівка» по вул. Леніна, 57 А смт Мілове Міловського району Луганської області</t>
  </si>
  <si>
    <t>Будівництво блока із 9 класних кімнат до Комунального закладу Валуйська ЗОШ №1 с. Валуйське Станично-Луганського району</t>
  </si>
  <si>
    <t>Будівництво котельні комунального закладу Станично-Луганської ЗОШ № 1 І-ІІІ ступенів за адресою: смт. Станиця Луганська, кв. Молодіжний,19</t>
  </si>
  <si>
    <t>«Капітальний ремонт (санація) будівлі головного корпусу Станично-Луганського РТМО»</t>
  </si>
  <si>
    <t>Капітальний ремонт водоводу від насосної станції 1 підйому до насосної станції 2 підйому "Лісова дача" у м.Лисичанськ, Луганської області</t>
  </si>
  <si>
    <t>Капітальний ремонт зовнішніх мереж водопостачання с.Парневе Біловодського району Луганської області</t>
  </si>
  <si>
    <t>Реконструкція підводного водоводу від с.Великоцьк до смт. Мілове та розвідної мережі водопостачання у смт. Мілове Міловського району Луганської області</t>
  </si>
  <si>
    <t xml:space="preserve">Будівництво самопливного каналізаційного колектору по вул. Гімназична, 11 в м. Старобільськ Луганської області </t>
  </si>
  <si>
    <t>Реконструкція самопливного каналізаційного колектору по вул. Миру, м. Старобільськ Луганської області</t>
  </si>
  <si>
    <t xml:space="preserve">Адміністративні будівлі </t>
  </si>
  <si>
    <t xml:space="preserve">Об'єкти соціального захисту населення </t>
  </si>
  <si>
    <t>Капітальний ремонт автодороги по вул.9 Травня в м.Лисичанськ</t>
  </si>
  <si>
    <t>Капітальний ремонт автодороги по вул.Свободи в м.Лисичанськ</t>
  </si>
  <si>
    <t xml:space="preserve">Капітальний ремонт автодороги по вул.65 років Перемоги в м.Лисичанськ </t>
  </si>
  <si>
    <t>Капітальний ремонт системи опалення Лисичанський центр позашкільної роботи зі школярами та молоддю</t>
  </si>
  <si>
    <t>Реконструкція каналізаційного колектору по вулиці Гуньяна смт. Біловодськ Луганської області</t>
  </si>
  <si>
    <t xml:space="preserve"> Білокуракинська ОТГ</t>
  </si>
  <si>
    <t>Капітальний ремонт приміщень КУ Кремінська "РДМШ"  за адресою: площа Красна 4 м. Кремінна Луганської області</t>
  </si>
  <si>
    <t>капітальний ремонт автодороги по вул. Лиманська міста Кремінна Луганської області</t>
  </si>
  <si>
    <r>
      <t xml:space="preserve">Реконструкція колишнього стоматологічного корпусу під розміщення ренгенологічної служби Новоайдарського РТМО по вул.Пролетарська, 20 "3" смт.Новоайдар Луганської області                      </t>
    </r>
    <r>
      <rPr>
        <i/>
        <u/>
        <sz val="10"/>
        <color indexed="8"/>
        <rFont val="Arial"/>
        <family val="2"/>
        <charset val="204"/>
      </rPr>
      <t/>
    </r>
  </si>
  <si>
    <r>
      <t xml:space="preserve">Капітальний ремонт будівлі районного будинку культури смт.Новоайдар Луганської області (ЗАГС)                            </t>
    </r>
    <r>
      <rPr>
        <i/>
        <sz val="10"/>
        <color indexed="8"/>
        <rFont val="Times New Roman"/>
        <family val="1"/>
        <charset val="204"/>
      </rPr>
      <t xml:space="preserve">  </t>
    </r>
    <r>
      <rPr>
        <i/>
        <u/>
        <sz val="10"/>
        <color indexed="8"/>
        <rFont val="Arial"/>
        <family val="2"/>
        <charset val="204"/>
      </rPr>
      <t/>
    </r>
  </si>
  <si>
    <t>Капітальний ремонт покрівлі Донцівського сільського будинку культури за адресою: с.Донцівка, вул.Слобожанска 21</t>
  </si>
  <si>
    <t>Капітальний ремонт стадіону, смт. Новопсков, вул.Партизанська 7б</t>
  </si>
  <si>
    <t>Капітальний ремонт 2-го поверху  будівлі за адресою: смт.Новопсков, вул.Українська 51 (Старобільська державна об"єднана податкова інспекція Головного управління державної фіскальної служби України)</t>
  </si>
  <si>
    <t>Капітальній ремонт та утеплення даху Дошкільний навчальний заклад ясла-садок "Дзвіночок" Новопсковської селищної ради</t>
  </si>
  <si>
    <t>Капітальний ремонт будівлі (двохповерхова) з застосуванням енергозберігаючих технологій Дошкільний навчальний заклад ясла-садок "Світлячок" Новопсковської селищної ради</t>
  </si>
  <si>
    <t>Новопсковська ОТГ</t>
  </si>
  <si>
    <t>Капітальний ремонт будівлі Троїцької ДЮСШ за адресою: Луганська обл., смт. Троїцьке, пр. Перемоги, 10</t>
  </si>
  <si>
    <t>Капітальний ремонт житлового будинку в м.Рубіжне, пр.Кірова 15. Утеплення фасаду</t>
  </si>
  <si>
    <t>Енергозберігаючі заходи в житловому будинку м.Рубіжне, вул.Будівельників 22. Капітальний ремонт мякої покрівлі</t>
  </si>
  <si>
    <t>Енергозберігаючі заходи в житловому будинку м.Рубіжне, вул.Червоноармійська 25. Утеплення зовнішніх стін</t>
  </si>
  <si>
    <t>Енергозберігаючі заходи в житловому будинку м.Рубіжне, вул.Студентська 22. Утеплення зовнішніх стін, горища, заміна вхідних дверей</t>
  </si>
  <si>
    <t>Капітальний ремонт шатрового даху в житловому будинку м.Рубіжне, вул.Смірнова 21</t>
  </si>
  <si>
    <t>Енергозберігаючі заходи в житловому будинку м.Рубіжне, пр.Московський 12А. Заміна вікон та вхідних дверей</t>
  </si>
  <si>
    <t>Енергозберігаючі заходи в житлових будинках м.Рубіжне по вул.Менделеєва 16а та вул.Володимирська 27в. Влаштування енергоощадливого освітлення в місцях загального доступу. Ремонт мереж водопостачання та каналізації</t>
  </si>
  <si>
    <t>Капітальний ремонт м'якої покрівлі ОСББ "Рідний дім - 18А", м.Рубіжне, вул. Будівельників 18-А</t>
  </si>
  <si>
    <t>Капітальний ремонт даху житлового будинку по вул. Науки, 12</t>
  </si>
  <si>
    <t xml:space="preserve">Капітальний ремонт системи постачання холодної, гарячої води та системи каналізації </t>
  </si>
  <si>
    <t>Капітальний ремонт покрівлі</t>
  </si>
  <si>
    <t xml:space="preserve">Капітальний ремонт даху </t>
  </si>
  <si>
    <t>Встановлення пластикових вікон в місцях загального користування</t>
  </si>
  <si>
    <t>Автомобільний шляхопровід в м. Сєвєродонецьк Луганської області</t>
  </si>
  <si>
    <t>Капітальний ремонт автомобільного мосту через р. Айдар у м. Старобільськ (автомобільна дорога Р-07 Чугуїв-Мілове (через Старобільськ) КМ 195+599), Луганська область</t>
  </si>
  <si>
    <t>Капітальний ремонт будівлі 1-го поверху інфекційного відділення Центральної міської лікарні, м. Рубіжне, Луганська область</t>
  </si>
  <si>
    <t>Реконструкція центру соціальної реабілітації дітей-інвалідів м. Рубіжне, Луганська область</t>
  </si>
  <si>
    <t>Капітальни ремонт Сватівського соціального центру розвитку дитини м. Сватове, вул. Макара Жилкіна,21</t>
  </si>
  <si>
    <t>Енергозберігаючі заходи Воєводського фельдшерського пункту. Капітальний ремонт</t>
  </si>
  <si>
    <t>Проведення ремонтних та відновлювальних робіт для 3 дошкільних навчальних закладів </t>
  </si>
  <si>
    <t>Енергозберігаючий проект у закладах освіти у м. кремінна</t>
  </si>
  <si>
    <t>"Капітальний ремонт дитячої дошкільної установи «Білосніжка» в с.Олексіївка, Новоайдарського району</t>
  </si>
  <si>
    <t>Енергозберігаючі заходи Привільської ЗОШ І-ІІІ ст.. за адресою с.Привілля вул.. Спортивна б.2 Троїцького району Луганської області</t>
  </si>
  <si>
    <t xml:space="preserve">«Капітальний ремонт зовнішніх мереж водопостачання вулиць Першотравнева, Львівська сіл Парневе, Привільне Біловодського района Луганської області» </t>
  </si>
  <si>
    <t>Підтримка політики регіонального розвитку</t>
  </si>
  <si>
    <t>"Капітальний ремонт вуличного водопроводу с.Новоохтирка Новоайдарського району Луганської області"</t>
  </si>
  <si>
    <t>"Капітальний ремонт водогону с.Розпасіївка, Троїцького району, Луганської області.Насосна станція"</t>
  </si>
  <si>
    <t>Всього</t>
  </si>
  <si>
    <t>Інша субвенція на фінансування ремонтних робіт в приміщенні Рубіжанської міської лікарні, розташованої за адресою: м. Рубіжне, вул. Студентська, буд. 19</t>
  </si>
  <si>
    <t>Інша субвенція на капітальний ремонт електричнх мереж, приміщень будівель противотуберкульозного відділення та відділення профілактики КУ СМБЛ УОЗ Сєвєродонецької міської ради за адресою: м. Сєвєродонецьк, вул. Сметаніна, 5</t>
  </si>
  <si>
    <t xml:space="preserve"> м. Сєвєродонецьк</t>
  </si>
  <si>
    <t>Інша субвенція на капітальний ремонт адміністративної будівлі, розташованої за адресою: м. Лисичанськ, вул. Канатна, буд. 45</t>
  </si>
  <si>
    <t>Інша субвенція на проведення робіт з монтажу та прокладання отриманих матеріалів для заміни системи водопостачання холодної води по смт Новотошківське</t>
  </si>
  <si>
    <t>Інша субвенція на розробку робочого проекту будівництва теплових мереж будівлі міжлікарняної аптеки КУ СМБЛ УОЗ Сєвєродонецької міської ради за адресою: м. Сєвєродонецьк, вул. Єгорова, 2-в</t>
  </si>
  <si>
    <t>Інша субвенція на будівництво теплових мереж будівлі міжлікарняної аптеки КУ СМБЛ УОЗ Сєвєродонецької міської ради за адресою: м. Сєвєродонецьк, вул. Єгорова, 2-в</t>
  </si>
  <si>
    <t>Інша субвенція на придбання спортивного обладнання для КЗ "Лисичанська міська ДЮСШ"</t>
  </si>
  <si>
    <t>Інша субвенція на капітальний ремонт системи опалення, електричних мереж, приміщень, водопостачання та водовідведення будівлі хірургічного корпусу КУ СМБЛ УОЗ Сєвєродонецької міської ради за адресою: м. Сєвєродонецьк, вул. Єгорова, 2-б</t>
  </si>
  <si>
    <t>Інша субвенція на ремонт покрівлі Рубіжанської спеціалізованої школи І-ІІІ ступенів № 10 м. Рубіжне</t>
  </si>
  <si>
    <t>Реконструкція будівлі А2 з прибудовами та підвалом</t>
  </si>
  <si>
    <t>Реконструкція вентиляційної системи концертної зали КЗ "Сєвєродонецьке обласне музичне училище ім. С.С.Прокоф'єва" за адресою: 93408, м.Сєвєродонецьк, проспект Хіміків, б.10</t>
  </si>
  <si>
    <t>Капітальне будівництво та часткова реконструкція основної будівлі плавального басейну, розташованого на території комунальної установи Луганський обласний фізкультурний центр "Олімп" по вул. Дражевського, 17-в у м. Кремінна</t>
  </si>
  <si>
    <t>Будівництво житлового будинку № 16Б в мікрорайоні № 7, м. Рубіжне, Луганської області (завершення будівництва)</t>
  </si>
  <si>
    <t>Реконструкція конференц-залу будівлі Луганської обласної дитячої клінічної лікарні під рентгенкабінет і КТ за адресою: Луганська область, м. Лисичанськ, вк. 40-річчя Перемоги, 12а</t>
  </si>
  <si>
    <t>Будівництво поліклініки на 240 відвідувань в зміну в м. Старобільськ</t>
  </si>
  <si>
    <t>Капітальний ремонт об`єктів благоустрію та центрального входу будівлі Кремінської обласної загальноосвітньої школи-інтернату І-ІІІ ступенів, розташованої за адресою: вул. Мічурина, 18, м. Кремінна, Кремінський район, Луганської області</t>
  </si>
  <si>
    <t>Капітальний ремонт будівлі Луганської обласної дитячої клінічної лікарні. Адреса: м. Лисичанськ, кв. 40 років Перемоги, 12</t>
  </si>
  <si>
    <t>Будівництво спортивної зали з адміністративно-побутовою прибудовою для КЗ "Кремінська обласна загальноосвітня школа-інтернат І-ІІІ ступенів"</t>
  </si>
  <si>
    <t xml:space="preserve">"Реконструкція нежитлової будівлі (будівлі дитсадка) під нежитлдову будівлю з прибудовою" за адресою: вул. Паркова (Радянська), 48, смт. Троїцьке, Луганської області </t>
  </si>
  <si>
    <t>Капітальний ремонт будівлі Троїцької ДЮСШ Троїцького району Луганської області, розташованої за адресою: пр. Перемоги, 10, смт. Троїцьке, Троїцького району, Луганської області</t>
  </si>
  <si>
    <t>Реконструкція будівлі спорткомплексу КУ ЛОФЦ "ОЛІМП" розташованого за адресою: Луганська область, м. Кремінна, вул. Центральна, 3</t>
  </si>
  <si>
    <t xml:space="preserve">Капітальний ремонт житлового будинку, розташованого за адресою: м. Сватове, кв. Мирний, 14а, Сватівського району, Луганської області </t>
  </si>
  <si>
    <t xml:space="preserve">Капітальний ремонт житлового будинку, розташованого за адресою: м. Сватове, кв. Будівельників, 3, Сватівського району, Луганської області </t>
  </si>
  <si>
    <t>Капітальний ремонт житлового будинку, розташованого за адресом: кв. Будівельників, 5, м. Сватове, Сватівського району, Луганської області</t>
  </si>
  <si>
    <t>Капітальний ремонт житлового будинку, розташованого за адресом: кв. Будівельників, 8, м. Сватове, Сватівського району, Луганської області</t>
  </si>
  <si>
    <t>Капітальний ремонт житлового будинку, розташованого за адресом: кв. Мирний, 15, м. Сватове, Сватівського району, Луганської області</t>
  </si>
  <si>
    <t>Капітальний ремонт житлового будинку, розташованого за адресом: кв. Мирний, 17, м. Сватове, Сватівського району, Луганської області</t>
  </si>
  <si>
    <t>Капітальний ремонт житлового будинку, розташованого за адресом: кв. Мирний, 18, м. Сватове, Сватівського району, Луганської області</t>
  </si>
  <si>
    <t xml:space="preserve">Капітальний ремонт житлового будинку, розташованого за адресою: м. Сватове, кв. Мирний, 12, Сватівського району, Луганської області </t>
  </si>
  <si>
    <t xml:space="preserve">Капітальний ремонт житлового будинку, розташованого за адресою: м. Сватове, кв. Мирний, 13, Сватівського району, Луганської області </t>
  </si>
  <si>
    <t xml:space="preserve">Реконструкція будівлі ізолятору під розміщення адміністративно-побутових приміщень спортивної зали КЗ "Кремінська обласна загальноосвітня школа-інтернат І-ІІІ ступенів", розташований за адресою Луганська область, м. Кремінна, вул. Мічуріна, 18 </t>
  </si>
  <si>
    <t>Капітальний ремонт будівлі Кремінської загальноосвітньої школи І-ІІІ ступенів № 2 Кремінської районної ради Луганської областірозташованої за адресою:м. Кремінна, вул. Титова, 18</t>
  </si>
  <si>
    <t>Реконструкція будівель по вул. Чехова, 9 та Чехова 9-Б під житловий будинок в м. Рубіжне, Луганської області</t>
  </si>
  <si>
    <t>Капітальний ремонт будівлі Лисичанської міської дитячо-юнацької спортивної школи, розташованої за адресою: вул. Штейгерська, буд. 9, м. Лисичанськ</t>
  </si>
  <si>
    <t xml:space="preserve">Реконструкція будівлі інфекційного відділення КЗ "Щастинська міська лікарня" під відділення судово-медичної експертизи та паталогічної анатомії в м. Щастя, Новоайдарського району, Луганської області </t>
  </si>
  <si>
    <t>Інша субвенція для реконструкції Білокуракинського районого будинку культури ім. Тараса Григоровича Шевченка</t>
  </si>
  <si>
    <t>Комплексний проект МКП  «Сватівський водоканал»</t>
  </si>
  <si>
    <t>Комплексний проект  "Сватівського районного територіального медичного об'єднання"</t>
  </si>
  <si>
    <t>Реконструкція котельні Петровської номерної районної лікарні за адресою: смт. Петрівка, вул. Больнічна,2</t>
  </si>
  <si>
    <t>Капітальний ремонт будівлі Широківської СЛА, розташованої за адресою: вул. Молодіжна 7-а, с. Широкий, Станічно-Луганського району, Луганської області</t>
  </si>
  <si>
    <t>Реконструкція покрівлі Передільського сільского будинку культури, розташованого за адресою: вул. Центральна 43-Б,с. Передільське, Станично-Луганського району, Луганської області</t>
  </si>
  <si>
    <t xml:space="preserve">За рахунок залишків коштів місцевих бюджетів населених  пунктів, на території яких органи держвлади не здійснюють свої повноваження </t>
  </si>
  <si>
    <t xml:space="preserve">Т-13-06 Сєвєродонецьк - Новоайдар </t>
  </si>
  <si>
    <t xml:space="preserve">Т-13-14 Контрольно-пропускний пункт “Просяне”- Біловодськ - Широкий" </t>
  </si>
  <si>
    <t xml:space="preserve">Т-13-09 Щастя - Широкий </t>
  </si>
  <si>
    <t>Окружна автомобільна дорога  у м.Рубіжному</t>
  </si>
  <si>
    <t>Капітальний ремонт водопроводу с.Червоноармійське Білокуракинського району Луганської області</t>
  </si>
  <si>
    <t>Капітальний ремонт водоводу від свердловини 6Д в селі Чмирівка Старобільського району до вул. Шевченко у місті Старобільськ Луганської області</t>
  </si>
  <si>
    <t>Капітальний ремонт водогону села Розпасіївка Троїцького району Луганської області (вул. Центральна, Бригада, пер. Павловський)</t>
  </si>
  <si>
    <t>Капітальний ремонт водогону села Розпасіївка Троїцького району Луганської області (вул. Шевченка, вул. Залізнична)</t>
  </si>
  <si>
    <t>Капітальний ремонт водогону села Розпасіївка Троїцького району Луганської області (вул. Успішна)</t>
  </si>
  <si>
    <t xml:space="preserve">Реконструкція системи водопостачання селища Побєда Новоайдарського району Луганської області </t>
  </si>
  <si>
    <t>Капітальний ремонт ділянки водопровідної напорної мережі по пров. Проспектному в м. Сватове Луганської обл.</t>
  </si>
  <si>
    <t>Капітальний ремонт каналізаційної мережі по вул. Автомобілістів у м.Лисичанську</t>
  </si>
  <si>
    <t>Будівництво каналізаційної насосної станції з мережами з боку схрещення вул.Студентська і Померанчука  м. Рубіжне - корегування проекту</t>
  </si>
  <si>
    <t>Капітальний ремонт ділянки каналізаційної мережі по вул. Садова, перехід через залізничну колію у м. Сватове Луганської обл.</t>
  </si>
  <si>
    <t xml:space="preserve">Капітальний ремонт та реконструкція будівлі Луганського окружного адміністративного суду за адресою: м.Сєвєродонецьк, просп.Космонавтів 18 та монтаж огорожі </t>
  </si>
  <si>
    <t xml:space="preserve">Будівництво котельні для автономного опалення адміністративної будівлі  Луганський окружний адміністративний суд </t>
  </si>
  <si>
    <t>Капітальний ремонт будівлі за адресою: вул. Леніна, 21,  м. Сєвєродонецьк</t>
  </si>
  <si>
    <t>Заходи, пов'язані з  виконанням Регіональної цільової програми розвитку правоохоронної сфери та цивільного захисту населення у Луганській області на 2016 - 2017 роки</t>
  </si>
  <si>
    <t>Демонтаж аварійного будинку №17, кв. Жовтневої революції  м.Лисичанськ</t>
  </si>
  <si>
    <t>Оснащення управлінь соціального захисту населення Луганської області комп'ютерною технікою</t>
  </si>
  <si>
    <t>Заходи із забезпеченням житлом  окремих категорій громадян</t>
  </si>
  <si>
    <t>Придбання спеціалізованої техники для виконання землерийних робіт (екскаватор-навантажувач)</t>
  </si>
  <si>
    <t>Придбання комплексного цифрового рентгенапарату універсального - 1 одиниця для ЦМЛ ім.Титова КУ "Територіальне медичне об'єднання м.Лисичанськ"</t>
  </si>
  <si>
    <t>Придбання цифрового флюорографу для ЦМЛ ім.Титова КУ "Територіальне медичне об'єднання м.Лисичанськ"</t>
  </si>
  <si>
    <t>Придбання наркозно-дихального апарату середнього класу для ЦМЛ ім.Титова КУ "Територіальне медичне об'єднання м.Лисичанськ"</t>
  </si>
  <si>
    <t>Придбання фіброгастроскопу для ЦМЛ ім.Титова КУ "Територіальне медичне об'єднання м.Лисичанськ"</t>
  </si>
  <si>
    <t>Придбання колоноскопу для ЦМЛ ім.Титова КУ "Територіальне медичне об'єднання м.Лисичанськ"</t>
  </si>
  <si>
    <t>Придбання стерилізаторів ГК-100-3М КУ "Територіальне медичне об'єднання м.Лисичанськ"</t>
  </si>
  <si>
    <t>Придбання низькотемпературних холодильників ЛАРЬ-400 КУ "Територіальне медичне об'єднання м.Лисичанськ"</t>
  </si>
  <si>
    <t>Придбання холодильників для зберігання вакцин КУ "Територіальне медичне об'єднання м.Лисичанськ"</t>
  </si>
  <si>
    <t>Капітальний ремонт будівлі Лисичанського центру позашкільної роботи зі школярами та молоддю Лисичанської міської ради Луганської області</t>
  </si>
  <si>
    <t xml:space="preserve">Капітальний ремонт покрівлі будівлі  Рубіжанської спеціалізованої школи І-ІІІ ступенів №10, розташованої за адресою: вул.Будівельників, 28, м.Рубіжне, Луганської області </t>
  </si>
  <si>
    <t xml:space="preserve">Капітальний ремонт (заміна віконних блоків) будівлі  Рубіжанської ЗОШ І-ІІІ ступенів № 6 Рубіжанської міської ради Луганської області, за адресою: вул.Володимирська, 19, м.Рубіжне, Луганської області </t>
  </si>
  <si>
    <t>Капітальний ремонт (заміна віконних блоків) будівлі  Рубіжанської загальноосвітньої школи  І-ІІІ ступенів №3, розташованої за адресою: вул.Студентська, 30, м.Рубіжне, Луганської області</t>
  </si>
  <si>
    <t>Капітальний ремонт (заміна віконних блоків) будівлі  Рубіжанської спеціалізованої школи  І-ІІІ ступенів №7, розташованої за адресою: вул.Визволителів, 53, м.Рубіжне, Луганської області.</t>
  </si>
  <si>
    <t>Капітальний ремонт (заміна віконних блоків) будівлі  Рубіжанської загальноосвітньої школи  І-ІІІ ступенів №8, розташованої за адресою: вул.Менделєєва, 35, м.Рубіжне, Луганської області.</t>
  </si>
  <si>
    <t>Капітальний ремонт (заміна віконних блоків) будівлі  Рубіжанської спеціалізованої школи  І-ІІІ ступенів №2, розташованої за адресою: пр-т Переможців, 28, м.Рубіжне, Луганської області.</t>
  </si>
  <si>
    <t>Капітальний ремонт покрівлі та  заміна віконних блоків будівель   Рубіжанської загальноосвітньої школи  І-ІІІ ступенів №4, розташованої за адресою: вул.Чехова, 3, м.Рубіжне, Луганської області.</t>
  </si>
  <si>
    <t xml:space="preserve">Капітальний ремонт  будівлі  Рубіжанської спеціалізованої школи І-ІІІ ступенів №10, розташованої за адресою: вул.Будівельників, 28, м.Рубіжне, Луганської області </t>
  </si>
  <si>
    <t>Капітальний ремонт асфальтобетонного покриття дороги по  вул.Б.Хмельницького в м.Рубіжне</t>
  </si>
  <si>
    <t>Капітальний ремонт асфальтобетонного покриття дороги по  пр-ту Переможців в м.Рубіжне</t>
  </si>
  <si>
    <t>Капітальний ремонт комунального дошкільного навчального закладу (ясла-садок) комбінованого типу №10 Сєвєродонецької міської ради за адресою: Луганська обл., м.Сєвєродонецьк, вул. Новікова, 13 б</t>
  </si>
  <si>
    <t xml:space="preserve">Капітальний ремонт комунального дошкільного навчального закладу (ясла-садок) комбінованого типу №14 «Білочка» Сєвєродонецької міської ради  за адресою: Луганська обл., м.Сєвєродонецьк, вул. Автомобільна, 7а </t>
  </si>
  <si>
    <t xml:space="preserve">Капітальний ремонт комунального дошкільного навчального закладу (ясла-садок) комбінованого типу №19 «Ластівка» Сєвєродонецької міської ради  за адресою: Луганська обл., м.Сєвєродонецьк, пр-кт. Гвардійський, 14б  </t>
  </si>
  <si>
    <r>
      <t>Капітальний ремонт комунального дошкільного навчального закладу (ясла-садок) комбінованого типу №25 «Журавонька» Сєвєродонецької міської ради  за адресою: Луганська обл., м.Сєвєродонецьк, пр-кт. Гвардійський, 63 в</t>
    </r>
    <r>
      <rPr>
        <sz val="10"/>
        <color indexed="12"/>
        <rFont val="Arial"/>
        <family val="2"/>
        <charset val="204"/>
      </rPr>
      <t xml:space="preserve"> </t>
    </r>
  </si>
  <si>
    <t>Капітальний ремонт комунального дошкільного навчального закладу (ясла-садок) комбінованого типу №26 «Світанок» Сєвєродонецької міської ради  за адресою: Луганська обл., м.Сєвєродонецьк, вул. Сметаніна, 16</t>
  </si>
  <si>
    <t xml:space="preserve">Капітальний ремонт комунального дошкільного навчального закладу (ясла-садок) комбінованого типу № 30  «Ладусі» Сєвєродонецької міської ради за адресою: Луганська обл., м.Сєвєродонецьк, вул. Вілєсова, 9 </t>
  </si>
  <si>
    <t xml:space="preserve">Капітальний ремонт комунального дошкільного навчального закладу (ясла-садок) комбінованого типу №37 «Струмочок» Сєвєродонецької міської ради  за адресою: Луганська обл., м.Сєвєродонецьк, вул. Гагаріна, 101-в </t>
  </si>
  <si>
    <t xml:space="preserve">Капітальний ремонт комунального дошкільного навчального закладу (ясла-садок) комбінованого типу №38 «Росинка» Сєвєродонецької міської ради  за адресою: Луганська обл., м.Сєвєродонецьк, вул. Науки, 10 </t>
  </si>
  <si>
    <t xml:space="preserve">Капітальний ремонт комунального дошкільного навчального закладу (ясла-садок) комбінованого типу №41 «Червоні вітрила» Сєвєродонецької міської ради  за адресою: Луганська обл., м.Сєвєродонецьк, вул. Курчатова, 3а </t>
  </si>
  <si>
    <t>Капітальний ремонт комунального дошкільного навчального закладу (ясла-садок) комбінованого типу №42 «Червона квіточка» Сєвєродонецької міської ради  за адресою: Луганська обл., м.Сєвєродонецьк, вул. Курчатова, 17а</t>
  </si>
  <si>
    <t>Капітальний ремонт ЗОШ І-ІІІ ступенів № 13 Сєвєродонецької міської ради за адресою: Луганська обл., м.Сєвєродонецьк, вул. Маяковського, 19</t>
  </si>
  <si>
    <t>Капітальний ремонт ЗОШ І-ІІІ ступенів № 17 Сєвєродонецької міської ради за адресою: Луганська обл., м.Сєвєродонецьк, вул. Курчатова, 34</t>
  </si>
  <si>
    <t>Капітальний ремонт дошкільної установи яслі-садок № 4 по вул. Козюменського 16 в смт.Біловодськ Біловодського району Луганської області</t>
  </si>
  <si>
    <t>Капітальний ремонт будівлі Литвинівської ЗОШ І-ІІІ ступенів, розташованої за адресою: вул.Шевченка, 9, с.Литвинівка, Біловодського району, Луганської області</t>
  </si>
  <si>
    <r>
      <t xml:space="preserve">Капітальний ремонт будівлі Новодеркульської ЗОШ І-ІІІ ступенів, розташованої  за  адресою: вул.Пастухова,9, с.Новодеркул,  Біловодського району, Луганської області   </t>
    </r>
    <r>
      <rPr>
        <i/>
        <sz val="10"/>
        <color indexed="8"/>
        <rFont val="Arial"/>
        <family val="2"/>
        <charset val="204"/>
      </rPr>
      <t xml:space="preserve">                                            </t>
    </r>
    <r>
      <rPr>
        <i/>
        <u/>
        <sz val="10"/>
        <color indexed="8"/>
        <rFont val="Arial"/>
        <family val="2"/>
        <charset val="204"/>
      </rPr>
      <t/>
    </r>
  </si>
  <si>
    <t>Капітальний ремонт будівлі Біловодської дитячої школи мистецтв, розташованої за адресою: вул. Центральна, 145, смт Біловодськ, Біловодського району, Луганської області</t>
  </si>
  <si>
    <t>Капітальний ремонт будівлі (утеплення фасаду) районного будинку культури, розташованої за адресою: вул. Центральна, 109, смт Біловодськ, Біловодського району, Луганської області</t>
  </si>
  <si>
    <r>
      <t xml:space="preserve">Реконструкція будівлі відділення відновлювального лікування Білокуракинської ЦРЛ, розташованої за адресою: вул. Чапаєва, 72, смт.Білокуракіне, Білокуракінського району, Луганської області </t>
    </r>
    <r>
      <rPr>
        <u/>
        <sz val="12"/>
        <rFont val="Times New Roman"/>
        <family val="1"/>
        <charset val="204"/>
      </rPr>
      <t/>
    </r>
  </si>
  <si>
    <t xml:space="preserve">Капітальний ремонт даху житлового  будинку по кв. Перемоги 2 смт.Білокуракине Білокуракинського району Луганської області </t>
  </si>
  <si>
    <t xml:space="preserve">Капітальний ремонт даху житлового  будинку по кв. Перемоги 4 смт.Білокуракине Білокуракинського району Луганської області </t>
  </si>
  <si>
    <t xml:space="preserve">Капітальний ремонт даху житлового  будинку по кв. Перемоги 8 смт.Білокуракине Білокуракинського району Луганської області </t>
  </si>
  <si>
    <t xml:space="preserve">Капітальний ремонт даху житлового  будинку по кв. Перемоги 12 смт.Білокуракине Білокуракинського району Луганської області </t>
  </si>
  <si>
    <t xml:space="preserve">Капітальний ремонт даху житлового  будинку по кв. Перемоги 13 смт.Білокуракине Білокуракинського району Луганської області </t>
  </si>
  <si>
    <t xml:space="preserve">Капітальний ремонт даху житлового  будинку по вул. Історична 54 смт.Білокуракине Білокуракинського району Луганської області </t>
  </si>
  <si>
    <t xml:space="preserve">Капітальний ремонт даху житлового  будинку по вул. Базарна 21 смт.Білокуракине Білокуракинського району Луганської області </t>
  </si>
  <si>
    <t xml:space="preserve">Капітальний ремонт даху житлового  будинку по пров.Жовтневому 14 смт.Білокуракине Білокуракинського району Луганської області </t>
  </si>
  <si>
    <t>Капітальний ремонт тротуару по вул.Центральна від кафе "Надія" до пров.Урожайний, смт.Білокуракине, Луганської області</t>
  </si>
  <si>
    <t>Капітальний ремонт теплових мереж міста Кремінна за адресою: пров.Гастелло 21 Луганської області</t>
  </si>
  <si>
    <t>Капітальний ремонт теплотраси до будівлі поліклініки КУ "КРТМО" м.Кремінна, вул. Побєди, 1а</t>
  </si>
  <si>
    <t>Капітальний ремонт теплотраси до будівлі дитячого корпусу КУ "КРТМО"  із заміною теплового пункту в будівлі  м.Кремінна, вул. Побєди, 1а</t>
  </si>
  <si>
    <t>Капітальний ремонт теплотраси до будівлі Первинної допомоги КУ "КРТМО" м.Кремінна, вул. Побєди, 1а</t>
  </si>
  <si>
    <t>Капітальний ремонт теплотраси до головного корпусу КУ "КРТМО"  м.Кремінна, вул. Побєди, 1а</t>
  </si>
  <si>
    <t>Капітальний ремонт теплотраси до інфекційного відділення КУ "КРТМО" м.Кремінна, вул. Побєди, 1а</t>
  </si>
  <si>
    <t>Реконструкція будівлі поліклініки Марківського РТМО розташованої за адресою: вул. Центральна, 6, смт.Марківка, Марківського району, Луганської області</t>
  </si>
  <si>
    <t>Реконструкція стадіона "Нива" Марківської районної комунальної установи "Фізкультурно-спортивний комплекс "Нива" пл.Спортивна 20,  смт.Марківка Луганської області</t>
  </si>
  <si>
    <t>Капітальний ремонт благоустрою стадіона "Нива" Марківської районної комунальної установи "Фізкультурно-спортивний комплекс "Нива" пл.Спортивна 20,  смт.Марківка Луганської області</t>
  </si>
  <si>
    <t>Реконструкція приміщень стоматологічного відділення Міловського РТМО під житлові квартири, розташованих за адресою: вул. Центральна, 124, смт.Мілове, Міловського району, Луганської області</t>
  </si>
  <si>
    <t>Капітальний ремонт будівлі КПНЗ "Міловська дитяча школа мистецтв" Міловської районної ради Луганської області, розташованої за адресою: вул. Миру, 1, смт.Мілове, Міловського району, Луганської області</t>
  </si>
  <si>
    <r>
      <t xml:space="preserve">Реконструкція інфекційного відділення з термомодернізаційним ефектом  Новоайдарского РТМО по вул. Пролетарська, смт. Новоайдар   Луганської області      </t>
    </r>
    <r>
      <rPr>
        <sz val="10"/>
        <color indexed="8"/>
        <rFont val="Arial"/>
        <family val="2"/>
        <charset val="204"/>
      </rPr>
      <t xml:space="preserve">             </t>
    </r>
    <r>
      <rPr>
        <i/>
        <sz val="10"/>
        <color indexed="8"/>
        <rFont val="Arial"/>
        <family val="2"/>
        <charset val="204"/>
      </rPr>
      <t xml:space="preserve">                                                </t>
    </r>
    <r>
      <rPr>
        <i/>
        <u/>
        <sz val="10"/>
        <color indexed="8"/>
        <rFont val="Arial"/>
        <family val="2"/>
        <charset val="204"/>
      </rPr>
      <t/>
    </r>
  </si>
  <si>
    <r>
      <t xml:space="preserve">Капітальний ремонт будівлі Новоохтирської АСЛ Новоайдарського ЦПМСД, розташованої  за  адресою: вул.Лісова,2 ,с.Новоахтирка,  Новоайдарського району, Луганської області   </t>
    </r>
    <r>
      <rPr>
        <i/>
        <sz val="10"/>
        <color indexed="8"/>
        <rFont val="Arial"/>
        <family val="2"/>
        <charset val="204"/>
      </rPr>
      <t xml:space="preserve">                                            </t>
    </r>
    <r>
      <rPr>
        <i/>
        <u/>
        <sz val="10"/>
        <color indexed="8"/>
        <rFont val="Arial"/>
        <family val="2"/>
        <charset val="204"/>
      </rPr>
      <t/>
    </r>
  </si>
  <si>
    <r>
      <t>Капітальний ремонт будівлі  дошкільного навчального закладу ”Білосніжка”, розташованої за адресою: площа Центральна, буд. 3 , с.Олексіївка, Новоайдарського району, Луганської області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</t>
    </r>
    <r>
      <rPr>
        <i/>
        <u/>
        <sz val="10"/>
        <color indexed="8"/>
        <rFont val="Arial"/>
        <family val="2"/>
        <charset val="204"/>
      </rPr>
      <t/>
    </r>
  </si>
  <si>
    <t>Капітальний ремонт будівлі Штормівської загальноосвітньої школи І-ІІІ ступенів, розташованої за адресою: вул.Шкільна, 3, с.Штормове, Новоайдарського району, Луганської області</t>
  </si>
  <si>
    <t xml:space="preserve"> Капітальний ремонт пологового будинку Новопсковського РТМО за адресою: смт.Новопсков, вул.Українська ,101а</t>
  </si>
  <si>
    <t>Капітальний ремонт будівлі Новобілянської сільської лікарської амбулаторії загальної практики сімейної медицини, розташованої за адресою: вул.Центральна, 7, с.Новобіла, Новопсковського району, Луганської області</t>
  </si>
  <si>
    <t>Капітальний ремонт будівлі ДНЗ "Вишенька", розташованої  за адресою: вул. Миру 28а, с. Риб'янцеве, Новопсковського району, Луганської області</t>
  </si>
  <si>
    <t>Капітальний ремонт будівлі КЗ "Новопсковський будинок дитячої та юнацької творчості" Новопсковської районної ради Луганської області, розташованої за адресою: пров. Історичний, 26а, смт Новопсков, Новопсковського району, Луганської області</t>
  </si>
  <si>
    <t>Капітальний ремонт будівлі Новопсковської школи мистецтв, розташованої за адресою: вул. Українська 36, смт Новопсков, Новопсковського району, Луганської області</t>
  </si>
  <si>
    <t>Капітальний ремонт будівлі Новобілянського сільського будинку культури, розташованої за адресою: вул. Миру 1а, с.Новобіла, Новопсковського району, Луганської області</t>
  </si>
  <si>
    <t>Будівництво майданчиків під контейнери для запровадження системи роздільного збирання твердих побутових відходів</t>
  </si>
  <si>
    <t>Капітальний ремонт приміщень одноповерхової будівлі ДНЗ "Світлячок" Новопсковської селищної ради</t>
  </si>
  <si>
    <t>Капітальний ремонт будівлі інфекційного відділення Сватівської центральної районної лікарні Сватівського РТМО, розташованої за адресою: пров.Промисловий, 11, м. Сватове, Сватівського району, Луганської області</t>
  </si>
  <si>
    <t>Капітальний ремонт будівлі хірургічного відділення головного корпусу Сватівської центральної районної лікарні Сватівського РТМО, розташованої за адресою: пров. Промисловий, 11, м. Сватове, Сватівського району, Луганської області</t>
  </si>
  <si>
    <t>Капітальний ремонт мереж водопостачання та водовідведення будівель КУ "Центр первинної медико-санітарної допомоги Сватівського району" за адресою: пл. Привокзальна 1, м. Сватове, Сватівського району Луганської області</t>
  </si>
  <si>
    <t xml:space="preserve">Капітальний ремонт покрівлі будівлі Коломийчиського сільського клубу, розташованої за адресою: вул. Польова 39, с. Коломийчиха, Сватівського району Луганської області </t>
  </si>
  <si>
    <t>Капітальний ремонт будівлі Сватівської районної школи мистецтв ім. В. Зінкевича, розташованої за адресою: площа 50-річчя Перемоги, 29, м. Сватове, Сватівського району, Луганської області</t>
  </si>
  <si>
    <t>Капітальний ремонт ділянки самопливної каналізаційної мережі по вул. Н. Старобільській між колодязями КК-2-КК-5  м. Сватове Луганської обл.</t>
  </si>
  <si>
    <t>Капітальний ремонт житлового будинку, розташованого за адресою : кв.Залізничників, 4 м.Сватове, Луганської області</t>
  </si>
  <si>
    <t>Капітальний ремонт житлового будинку, розташованого за адресою : кв.Луначарського, 14 а м.Сватове, Луганської області</t>
  </si>
  <si>
    <t>Капітальний ремонт житлового будинку, розташованого за адресою : кв.Луначарського, 4 м.Сватове, Луганської області</t>
  </si>
  <si>
    <t>Капітальний ремонт Старобільської ЗОШ ІІ-ІІІ ступенів №4 Старобільської райради на кв. Ватутіна 53а м.Старобільськ, Луганської області</t>
  </si>
  <si>
    <t>Капітальний ремонт Підгорівської ЗОШ І-ІІІ ступенів Старобільської райради Луганської області по вул. Чкалова, 82, с. Підгорівка, Старобільського району, Луганської області</t>
  </si>
  <si>
    <t>Капітальний ремонт Лиманської ЗОШ І-ІІІ ступенів Старобільської райради Луганської області по вул.Піщана 1, с.Лиман, Старобільского району, Луганської області</t>
  </si>
  <si>
    <t>Капітальний ремонт Топольської ЗОШ І-ІІІ ступенів Троїцького району Луганської області</t>
  </si>
  <si>
    <t>Капітальний ремонт Дьомино -Олександрівської ЗОШ 1-3 ступенів Троїцького району Луганської області</t>
  </si>
  <si>
    <t>Капітальний ремонт будівлі Троїцького  Будинку школярів, розташованої за адресою вул. Паркова, 17, смт. Троїцьке, Луганської області</t>
  </si>
  <si>
    <t>Капітальний ремонт покрівлі будівлі поліклініки в смт.Троїцьке, вул.Виноградна, буд. 11</t>
  </si>
  <si>
    <t>Проведення робіт з благоустрою територій встановлення зовнішнього енергозберігаючого LED-освітлення  (Благоустрій територій та будівництво, реконструкція і капітальний ремонт мереж вуличного освітлення у населених пунктах області)</t>
  </si>
  <si>
    <t xml:space="preserve">Покращення умов підвезення учнів загальноосвітніх навчальних закладів Луганської області Придбання шкільних автобусів </t>
  </si>
  <si>
    <t>Придбання пересувних габаритно-вагових комплексів</t>
  </si>
  <si>
    <t>Капітальний ремонт будівель ЛІТ: В-4,А-3-4 Комунального закладу "Сєвєродонецька обласна загальноосвітня школа-інтернат I-III ступенів"</t>
  </si>
  <si>
    <t>Капітальний ремонт житлового будинку, розташованого за адресою: квартал Луначарського, 9, м.Сватове, Луганської області</t>
  </si>
  <si>
    <t>Капітальний ремонт стадіону Сватівського районного комунального позаміського закладу оздоровлення та відпочинку "Гончарівський"</t>
  </si>
  <si>
    <t>Будівництво радіотелевізійної станції на території Новоайдарського району Луганської області</t>
  </si>
  <si>
    <t>Покращення матеріально-технічного стану для виконання завдань, покладених на Північно-східного офіс Держаудитслужби, Управління Північно-східного офісу Держаудитслужби в Луганській області Придбання обладнання (комп'ютерної та оргтехніки) відповідно до Програми соціально-економічного розвитку Луганської області</t>
  </si>
  <si>
    <t xml:space="preserve">Комплексний проект КСТП "Рубіжнетеплокомуненерго" Рубіжанської міської ради    </t>
  </si>
  <si>
    <t>Ремонт цоколю та вимощення навколо будинку; ремонт покрівлі на ганках під’їздів; заміна  внутрішньобудинкових мереж опалення та водопостачання; заміна дерев’яних вікон у під’їздах на пластикові; встановлення датчиків на рух для освітлення під’їздів, ремонт під’їздів</t>
  </si>
  <si>
    <t>Реконструкція гуртожитку по вул. Історична (Леніна), 85г в смт. Білокуракине, Білокуракинського району Луганської області</t>
  </si>
  <si>
    <t>Капітальний ремонт Лозно-Олександрівської ЗОШ I-III ступенів за адресою: Луганська область, Білокуракинський район, смт Лозно-Олександрівка, вул.Жовтнева (Вишнева), буд.33</t>
  </si>
  <si>
    <t>Капітальний ремонт будівлі Центральної амбулаторії загальної практики сімейної медицини, розташованого за адресою: 92200, Луганська область, смт. Білокуракине, вул.Чапаєва, 72</t>
  </si>
  <si>
    <t xml:space="preserve">Реконструкція частини лікувального 3-х поверхового корпусу Білокуракинської центральної районної лікарні під пологове відділення, смт. Білокуракине, вул. Чапаєва, 72 </t>
  </si>
  <si>
    <t xml:space="preserve">Реконструкція поліклініки № 2 Білокуракинської ЦРЛ під лабораторію, смт. Білокуракине, вул. Чапаєва, 72 </t>
  </si>
  <si>
    <t>Комплексний проект "Капітальний ремонт Міловського районного територіального медичного об'єднання"</t>
  </si>
  <si>
    <t>Капітальний ремонт будівлі стаціонарного відділення постійного проживання Новопсковського територіального центру соціального обслуговування   (надання соціальних послуг), що розташований за адресою: селище Білолуцьк, вул.Чернишової,1б</t>
  </si>
  <si>
    <t>Будівництво комунальної дороги з твердим покриттям по вул. Богдана Хмельницкого смт. Новопсков</t>
  </si>
  <si>
    <t>Перелік проектів та заходів, що можуть реалізовуватися за рахунок коштів державного та місцевих бюджетів, міжнародної технічної допомоги у 2017 році</t>
  </si>
  <si>
    <r>
      <t>місцеві бюджети</t>
    </r>
    <r>
      <rPr>
        <b/>
        <sz val="16"/>
        <color theme="1"/>
        <rFont val="Times New Roman"/>
        <family val="1"/>
        <charset val="204"/>
      </rPr>
      <t xml:space="preserve"> *</t>
    </r>
  </si>
  <si>
    <t>*</t>
  </si>
  <si>
    <t>перелік проектів доопрацьовується з містами та районами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</si>
</sst>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#,##0.000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u/>
      <sz val="10"/>
      <color indexed="8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8">
    <xf numFmtId="0" fontId="0" fillId="0" borderId="0"/>
    <xf numFmtId="0" fontId="5" fillId="0" borderId="0"/>
    <xf numFmtId="0" fontId="6" fillId="0" borderId="0">
      <alignment vertical="top"/>
    </xf>
    <xf numFmtId="0" fontId="18" fillId="0" borderId="0"/>
    <xf numFmtId="0" fontId="17" fillId="0" borderId="0"/>
    <xf numFmtId="0" fontId="21" fillId="0" borderId="0" applyNumberFormat="0" applyFill="0" applyBorder="0" applyAlignment="0" applyProtection="0"/>
    <xf numFmtId="0" fontId="22" fillId="0" borderId="0"/>
    <xf numFmtId="0" fontId="17" fillId="0" borderId="0"/>
  </cellStyleXfs>
  <cellXfs count="8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top"/>
    </xf>
    <xf numFmtId="0" fontId="27" fillId="0" borderId="0" xfId="0" applyFont="1" applyFill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</cellXfs>
  <cellStyles count="8">
    <cellStyle name="Гиперссылка" xfId="5" builtinId="8"/>
    <cellStyle name="Звичайний_Додаток _ 3 зм_ни 4575" xfId="2"/>
    <cellStyle name="Обычный" xfId="0" builtinId="0"/>
    <cellStyle name="Обычный 10" xfId="3"/>
    <cellStyle name="Обычный 2" xfId="1"/>
    <cellStyle name="Обычный 3" xfId="6"/>
    <cellStyle name="Обычный 78" xfId="4"/>
    <cellStyle name="Обычный 79" xfId="7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frr.minregion.gov.ua/admrou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0"/>
  <sheetViews>
    <sheetView tabSelected="1" view="pageBreakPreview" topLeftCell="A182" zoomScale="77" zoomScaleNormal="78" zoomScaleSheetLayoutView="77" workbookViewId="0">
      <selection activeCell="D21" sqref="D21"/>
    </sheetView>
  </sheetViews>
  <sheetFormatPr defaultRowHeight="23.25" x14ac:dyDescent="0.25"/>
  <cols>
    <col min="1" max="1" width="7.85546875" style="52" customWidth="1"/>
    <col min="2" max="2" width="56.28515625" style="9" customWidth="1"/>
    <col min="3" max="3" width="25.140625" style="9" customWidth="1"/>
    <col min="4" max="4" width="26.5703125" style="9" customWidth="1"/>
    <col min="5" max="5" width="22.7109375" style="9" customWidth="1"/>
    <col min="6" max="6" width="22.28515625" style="9" customWidth="1"/>
    <col min="7" max="7" width="21.7109375" style="9" customWidth="1"/>
    <col min="8" max="8" width="21.85546875" style="36" customWidth="1"/>
    <col min="9" max="9" width="20.140625" style="9" customWidth="1"/>
    <col min="10" max="10" width="27.140625" style="17" customWidth="1"/>
    <col min="11" max="11" width="18" style="17" customWidth="1"/>
    <col min="12" max="12" width="21.42578125" style="9" customWidth="1"/>
    <col min="13" max="13" width="20.42578125" style="9" customWidth="1"/>
    <col min="14" max="14" width="11.7109375" style="9" bestFit="1" customWidth="1"/>
    <col min="15" max="16384" width="9.140625" style="9"/>
  </cols>
  <sheetData>
    <row r="1" spans="1:14" hidden="1" x14ac:dyDescent="0.25"/>
    <row r="2" spans="1:14" hidden="1" x14ac:dyDescent="0.25"/>
    <row r="3" spans="1:14" ht="18.75" hidden="1" x14ac:dyDescent="0.25">
      <c r="A3" s="64" t="s">
        <v>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4" hidden="1" x14ac:dyDescent="0.25">
      <c r="A4" s="12"/>
      <c r="B4" s="18"/>
      <c r="C4" s="18"/>
      <c r="D4" s="18"/>
      <c r="E4" s="18"/>
      <c r="F4" s="18"/>
      <c r="G4" s="18"/>
      <c r="H4" s="49"/>
      <c r="I4" s="18"/>
      <c r="J4" s="19"/>
      <c r="K4" s="19"/>
      <c r="L4" s="18"/>
    </row>
    <row r="5" spans="1:14" ht="33.75" customHeight="1" x14ac:dyDescent="0.25">
      <c r="A5" s="65" t="s">
        <v>400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4" x14ac:dyDescent="0.25">
      <c r="A6" s="12"/>
      <c r="B6" s="18"/>
      <c r="C6" s="18" t="s">
        <v>34</v>
      </c>
      <c r="D6" s="18"/>
      <c r="E6" s="18"/>
      <c r="F6" s="18"/>
      <c r="G6" s="18"/>
      <c r="H6" s="50"/>
      <c r="I6" s="21"/>
      <c r="J6" s="22"/>
      <c r="K6" s="22"/>
      <c r="L6" s="20"/>
    </row>
    <row r="7" spans="1:14" ht="30" customHeight="1" x14ac:dyDescent="0.25">
      <c r="A7" s="66" t="s">
        <v>0</v>
      </c>
      <c r="B7" s="69" t="s">
        <v>1</v>
      </c>
      <c r="C7" s="69" t="s">
        <v>2</v>
      </c>
      <c r="D7" s="69" t="s">
        <v>231</v>
      </c>
      <c r="E7" s="72" t="s">
        <v>57</v>
      </c>
      <c r="F7" s="72"/>
      <c r="G7" s="72"/>
      <c r="H7" s="72"/>
      <c r="I7" s="72"/>
      <c r="J7" s="72"/>
      <c r="K7" s="72"/>
      <c r="L7" s="72"/>
    </row>
    <row r="8" spans="1:14" ht="25.5" customHeight="1" x14ac:dyDescent="0.25">
      <c r="A8" s="67"/>
      <c r="B8" s="70"/>
      <c r="C8" s="70"/>
      <c r="D8" s="70"/>
      <c r="E8" s="73" t="s">
        <v>59</v>
      </c>
      <c r="F8" s="74"/>
      <c r="G8" s="75"/>
      <c r="H8" s="73" t="s">
        <v>401</v>
      </c>
      <c r="I8" s="75"/>
      <c r="J8" s="69" t="s">
        <v>274</v>
      </c>
      <c r="K8" s="69" t="s">
        <v>110</v>
      </c>
      <c r="L8" s="76" t="s">
        <v>4</v>
      </c>
    </row>
    <row r="9" spans="1:14" ht="19.5" customHeight="1" x14ac:dyDescent="0.25">
      <c r="A9" s="67"/>
      <c r="B9" s="70"/>
      <c r="C9" s="70"/>
      <c r="D9" s="70"/>
      <c r="E9" s="69" t="s">
        <v>3</v>
      </c>
      <c r="F9" s="69" t="s">
        <v>6</v>
      </c>
      <c r="G9" s="69" t="s">
        <v>60</v>
      </c>
      <c r="H9" s="79" t="s">
        <v>58</v>
      </c>
      <c r="I9" s="69" t="s">
        <v>12</v>
      </c>
      <c r="J9" s="70"/>
      <c r="K9" s="70"/>
      <c r="L9" s="77"/>
    </row>
    <row r="10" spans="1:14" ht="150.75" customHeight="1" x14ac:dyDescent="0.25">
      <c r="A10" s="68"/>
      <c r="B10" s="71"/>
      <c r="C10" s="71"/>
      <c r="D10" s="71"/>
      <c r="E10" s="71"/>
      <c r="F10" s="71"/>
      <c r="G10" s="71"/>
      <c r="H10" s="80"/>
      <c r="I10" s="71"/>
      <c r="J10" s="71"/>
      <c r="K10" s="71"/>
      <c r="L10" s="78"/>
    </row>
    <row r="11" spans="1:14" ht="20.25" x14ac:dyDescent="0.25">
      <c r="A11" s="53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1">
        <v>8</v>
      </c>
      <c r="I11" s="1">
        <v>9</v>
      </c>
      <c r="J11" s="1">
        <v>10</v>
      </c>
      <c r="K11" s="1">
        <v>11</v>
      </c>
      <c r="L11" s="1">
        <v>12</v>
      </c>
    </row>
    <row r="12" spans="1:14" ht="25.5" x14ac:dyDescent="0.25">
      <c r="A12" s="54"/>
      <c r="B12" s="48" t="s">
        <v>23</v>
      </c>
      <c r="C12" s="15">
        <f t="shared" ref="C12:L12" si="0">C13+C67+C72+C77+C119+C148+C195+C212+C232+C243+C284+C298+C311+C330+C347+C358+C384+C422+C436+C457</f>
        <v>2072623.92555</v>
      </c>
      <c r="D12" s="15">
        <f t="shared" si="0"/>
        <v>1921604.6054500004</v>
      </c>
      <c r="E12" s="15">
        <f t="shared" si="0"/>
        <v>236148.71100000007</v>
      </c>
      <c r="F12" s="15">
        <f t="shared" si="0"/>
        <v>79683.643129999982</v>
      </c>
      <c r="G12" s="15">
        <f t="shared" si="0"/>
        <v>349017.33167000004</v>
      </c>
      <c r="H12" s="15">
        <f t="shared" si="0"/>
        <v>46261.338049999998</v>
      </c>
      <c r="I12" s="15">
        <f t="shared" si="0"/>
        <v>28809.906099999993</v>
      </c>
      <c r="J12" s="15">
        <f t="shared" si="0"/>
        <v>1126152.3459999997</v>
      </c>
      <c r="K12" s="15">
        <f t="shared" si="0"/>
        <v>565.73450000000003</v>
      </c>
      <c r="L12" s="15">
        <f t="shared" si="0"/>
        <v>86466.464999999997</v>
      </c>
      <c r="N12" s="60"/>
    </row>
    <row r="13" spans="1:14" s="28" customFormat="1" ht="22.5" x14ac:dyDescent="0.25">
      <c r="A13" s="55"/>
      <c r="B13" s="33" t="s">
        <v>33</v>
      </c>
      <c r="C13" s="8">
        <f t="shared" ref="C13:L13" si="1">C14+C16+C37+C40+C43+C47+C49+C54+C33</f>
        <v>1050797.81</v>
      </c>
      <c r="D13" s="8">
        <f t="shared" si="1"/>
        <v>1009564.351</v>
      </c>
      <c r="E13" s="8">
        <f t="shared" si="1"/>
        <v>40977.9</v>
      </c>
      <c r="F13" s="8">
        <f t="shared" si="1"/>
        <v>0</v>
      </c>
      <c r="G13" s="8">
        <f t="shared" si="1"/>
        <v>1468.826</v>
      </c>
      <c r="H13" s="8">
        <f t="shared" si="1"/>
        <v>2773.8789999999999</v>
      </c>
      <c r="I13" s="8">
        <f t="shared" si="1"/>
        <v>4553.1000000000004</v>
      </c>
      <c r="J13" s="8">
        <f t="shared" si="1"/>
        <v>978343.95799999987</v>
      </c>
      <c r="K13" s="8">
        <f t="shared" si="1"/>
        <v>0</v>
      </c>
      <c r="L13" s="8">
        <f t="shared" si="1"/>
        <v>0</v>
      </c>
      <c r="M13" s="44"/>
    </row>
    <row r="14" spans="1:14" s="30" customFormat="1" ht="45" x14ac:dyDescent="0.25">
      <c r="A14" s="56"/>
      <c r="B14" s="31" t="s">
        <v>16</v>
      </c>
      <c r="C14" s="32">
        <f>C15</f>
        <v>2200.0500000000002</v>
      </c>
      <c r="D14" s="32">
        <f t="shared" ref="D14:L14" si="2">D15</f>
        <v>2200.0500000000002</v>
      </c>
      <c r="E14" s="32">
        <f t="shared" si="2"/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2200.0500000000002</v>
      </c>
      <c r="K14" s="32">
        <f t="shared" si="2"/>
        <v>0</v>
      </c>
      <c r="L14" s="32">
        <f t="shared" si="2"/>
        <v>0</v>
      </c>
      <c r="M14" s="45"/>
    </row>
    <row r="15" spans="1:14" s="36" customFormat="1" ht="56.25" x14ac:dyDescent="0.25">
      <c r="A15" s="57">
        <v>1</v>
      </c>
      <c r="B15" s="2" t="s">
        <v>296</v>
      </c>
      <c r="C15" s="35">
        <f>D15</f>
        <v>2200.0500000000002</v>
      </c>
      <c r="D15" s="35">
        <f>SUM(E15:L15)</f>
        <v>2200.0500000000002</v>
      </c>
      <c r="E15" s="35"/>
      <c r="F15" s="35"/>
      <c r="G15" s="35"/>
      <c r="H15" s="35"/>
      <c r="I15" s="35"/>
      <c r="J15" s="35">
        <v>2200.0500000000002</v>
      </c>
      <c r="K15" s="35"/>
      <c r="L15" s="35"/>
      <c r="M15" s="43"/>
    </row>
    <row r="16" spans="1:14" s="30" customFormat="1" ht="22.5" x14ac:dyDescent="0.25">
      <c r="A16" s="56"/>
      <c r="B16" s="31" t="s">
        <v>112</v>
      </c>
      <c r="C16" s="32">
        <f>SUM(C17:C32)</f>
        <v>100673.95600000001</v>
      </c>
      <c r="D16" s="32">
        <f t="shared" ref="D16:L16" si="3">SUM(D17:D32)</f>
        <v>100673.95600000001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100673.95600000001</v>
      </c>
      <c r="K16" s="32">
        <f t="shared" si="3"/>
        <v>0</v>
      </c>
      <c r="L16" s="32">
        <f t="shared" si="3"/>
        <v>0</v>
      </c>
      <c r="M16" s="45"/>
    </row>
    <row r="17" spans="1:13" s="36" customFormat="1" ht="75" x14ac:dyDescent="0.25">
      <c r="A17" s="57">
        <v>2</v>
      </c>
      <c r="B17" s="2" t="s">
        <v>180</v>
      </c>
      <c r="C17" s="35">
        <f t="shared" ref="C17:C31" si="4">D17</f>
        <v>5073.3440000000001</v>
      </c>
      <c r="D17" s="35">
        <f t="shared" ref="D17:D31" si="5">SUM(E17:L17)</f>
        <v>5073.3440000000001</v>
      </c>
      <c r="E17" s="35"/>
      <c r="F17" s="35"/>
      <c r="G17" s="35"/>
      <c r="H17" s="35"/>
      <c r="I17" s="35"/>
      <c r="J17" s="35">
        <v>5073.3440000000001</v>
      </c>
      <c r="K17" s="35"/>
      <c r="L17" s="35"/>
      <c r="M17" s="43"/>
    </row>
    <row r="18" spans="1:13" s="36" customFormat="1" ht="56.25" x14ac:dyDescent="0.25">
      <c r="A18" s="57">
        <v>3</v>
      </c>
      <c r="B18" s="2" t="s">
        <v>181</v>
      </c>
      <c r="C18" s="35">
        <f t="shared" si="4"/>
        <v>878.73400000000004</v>
      </c>
      <c r="D18" s="35">
        <f t="shared" si="5"/>
        <v>878.73400000000004</v>
      </c>
      <c r="E18" s="35"/>
      <c r="F18" s="35"/>
      <c r="G18" s="35"/>
      <c r="H18" s="35"/>
      <c r="I18" s="35"/>
      <c r="J18" s="35">
        <v>878.73400000000004</v>
      </c>
      <c r="K18" s="35"/>
      <c r="L18" s="35"/>
      <c r="M18" s="43"/>
    </row>
    <row r="19" spans="1:13" s="36" customFormat="1" ht="56.25" x14ac:dyDescent="0.25">
      <c r="A19" s="57">
        <v>4</v>
      </c>
      <c r="B19" s="2" t="s">
        <v>279</v>
      </c>
      <c r="C19" s="35">
        <f t="shared" si="4"/>
        <v>854.68299999999999</v>
      </c>
      <c r="D19" s="35">
        <f t="shared" si="5"/>
        <v>854.68299999999999</v>
      </c>
      <c r="E19" s="35"/>
      <c r="F19" s="35"/>
      <c r="G19" s="35"/>
      <c r="H19" s="35"/>
      <c r="I19" s="35"/>
      <c r="J19" s="35">
        <v>854.68299999999999</v>
      </c>
      <c r="K19" s="35"/>
      <c r="L19" s="35"/>
      <c r="M19" s="43"/>
    </row>
    <row r="20" spans="1:13" s="36" customFormat="1" ht="75" x14ac:dyDescent="0.25">
      <c r="A20" s="57">
        <v>5</v>
      </c>
      <c r="B20" s="2" t="s">
        <v>182</v>
      </c>
      <c r="C20" s="35">
        <f t="shared" si="4"/>
        <v>14164.162</v>
      </c>
      <c r="D20" s="35">
        <f t="shared" si="5"/>
        <v>14164.162</v>
      </c>
      <c r="E20" s="35"/>
      <c r="F20" s="35"/>
      <c r="G20" s="35"/>
      <c r="H20" s="35"/>
      <c r="I20" s="35"/>
      <c r="J20" s="35">
        <v>14164.162</v>
      </c>
      <c r="K20" s="35"/>
      <c r="L20" s="35"/>
      <c r="M20" s="43"/>
    </row>
    <row r="21" spans="1:13" s="36" customFormat="1" ht="75" x14ac:dyDescent="0.25">
      <c r="A21" s="57">
        <v>6</v>
      </c>
      <c r="B21" s="2" t="s">
        <v>280</v>
      </c>
      <c r="C21" s="35">
        <f t="shared" si="4"/>
        <v>7514.8469999999998</v>
      </c>
      <c r="D21" s="35">
        <f t="shared" si="5"/>
        <v>7514.8469999999998</v>
      </c>
      <c r="E21" s="35"/>
      <c r="F21" s="35"/>
      <c r="G21" s="35"/>
      <c r="H21" s="35"/>
      <c r="I21" s="35"/>
      <c r="J21" s="35">
        <v>7514.8469999999998</v>
      </c>
      <c r="K21" s="35"/>
      <c r="L21" s="35"/>
      <c r="M21" s="43"/>
    </row>
    <row r="22" spans="1:13" s="36" customFormat="1" ht="75" x14ac:dyDescent="0.25">
      <c r="A22" s="57">
        <v>7</v>
      </c>
      <c r="B22" s="2" t="s">
        <v>281</v>
      </c>
      <c r="C22" s="35">
        <f t="shared" si="4"/>
        <v>1001.947</v>
      </c>
      <c r="D22" s="35">
        <f t="shared" si="5"/>
        <v>1001.947</v>
      </c>
      <c r="E22" s="35"/>
      <c r="F22" s="35"/>
      <c r="G22" s="35"/>
      <c r="H22" s="35"/>
      <c r="I22" s="35"/>
      <c r="J22" s="35">
        <v>1001.947</v>
      </c>
      <c r="K22" s="35"/>
      <c r="L22" s="35"/>
      <c r="M22" s="43"/>
    </row>
    <row r="23" spans="1:13" s="36" customFormat="1" ht="56.25" x14ac:dyDescent="0.25">
      <c r="A23" s="57">
        <v>8</v>
      </c>
      <c r="B23" s="2" t="s">
        <v>282</v>
      </c>
      <c r="C23" s="35">
        <f t="shared" si="4"/>
        <v>1374.8440000000001</v>
      </c>
      <c r="D23" s="35">
        <f t="shared" si="5"/>
        <v>1374.8440000000001</v>
      </c>
      <c r="E23" s="35"/>
      <c r="F23" s="35"/>
      <c r="G23" s="35"/>
      <c r="H23" s="35"/>
      <c r="I23" s="35"/>
      <c r="J23" s="35">
        <v>1374.8440000000001</v>
      </c>
      <c r="K23" s="35"/>
      <c r="L23" s="35"/>
      <c r="M23" s="43"/>
    </row>
    <row r="24" spans="1:13" s="36" customFormat="1" ht="56.25" x14ac:dyDescent="0.25">
      <c r="A24" s="57">
        <v>9</v>
      </c>
      <c r="B24" s="2" t="s">
        <v>283</v>
      </c>
      <c r="C24" s="35">
        <f t="shared" si="4"/>
        <v>1300.9849999999999</v>
      </c>
      <c r="D24" s="35">
        <f t="shared" si="5"/>
        <v>1300.9849999999999</v>
      </c>
      <c r="E24" s="35"/>
      <c r="F24" s="35"/>
      <c r="G24" s="35"/>
      <c r="H24" s="35"/>
      <c r="I24" s="35"/>
      <c r="J24" s="35">
        <v>1300.9849999999999</v>
      </c>
      <c r="K24" s="35"/>
      <c r="L24" s="35"/>
      <c r="M24" s="43"/>
    </row>
    <row r="25" spans="1:13" s="36" customFormat="1" ht="56.25" x14ac:dyDescent="0.25">
      <c r="A25" s="57">
        <v>10</v>
      </c>
      <c r="B25" s="2" t="s">
        <v>284</v>
      </c>
      <c r="C25" s="35">
        <f t="shared" si="4"/>
        <v>1495</v>
      </c>
      <c r="D25" s="35">
        <f t="shared" si="5"/>
        <v>1495</v>
      </c>
      <c r="E25" s="35"/>
      <c r="F25" s="35"/>
      <c r="G25" s="35"/>
      <c r="H25" s="35"/>
      <c r="I25" s="35"/>
      <c r="J25" s="35">
        <v>1495</v>
      </c>
      <c r="K25" s="35"/>
      <c r="L25" s="35"/>
      <c r="M25" s="43"/>
    </row>
    <row r="26" spans="1:13" s="36" customFormat="1" ht="56.25" x14ac:dyDescent="0.25">
      <c r="A26" s="57">
        <v>11</v>
      </c>
      <c r="B26" s="2" t="s">
        <v>285</v>
      </c>
      <c r="C26" s="35">
        <f t="shared" si="4"/>
        <v>608.66200000000003</v>
      </c>
      <c r="D26" s="35">
        <f t="shared" si="5"/>
        <v>608.66200000000003</v>
      </c>
      <c r="E26" s="35"/>
      <c r="F26" s="35"/>
      <c r="G26" s="35"/>
      <c r="H26" s="35"/>
      <c r="I26" s="35"/>
      <c r="J26" s="35">
        <v>608.66200000000003</v>
      </c>
      <c r="K26" s="35"/>
      <c r="L26" s="35"/>
      <c r="M26" s="43"/>
    </row>
    <row r="27" spans="1:13" s="36" customFormat="1" ht="37.5" x14ac:dyDescent="0.25">
      <c r="A27" s="57">
        <v>12</v>
      </c>
      <c r="B27" s="2" t="s">
        <v>286</v>
      </c>
      <c r="C27" s="35">
        <f t="shared" si="4"/>
        <v>1568</v>
      </c>
      <c r="D27" s="35">
        <f t="shared" si="5"/>
        <v>1568</v>
      </c>
      <c r="E27" s="35"/>
      <c r="F27" s="35"/>
      <c r="G27" s="35"/>
      <c r="H27" s="35"/>
      <c r="I27" s="35"/>
      <c r="J27" s="35">
        <v>1568</v>
      </c>
      <c r="K27" s="35"/>
      <c r="L27" s="35"/>
      <c r="M27" s="43"/>
    </row>
    <row r="28" spans="1:13" s="36" customFormat="1" ht="75" x14ac:dyDescent="0.25">
      <c r="A28" s="57">
        <v>13</v>
      </c>
      <c r="B28" s="2" t="s">
        <v>287</v>
      </c>
      <c r="C28" s="35">
        <f t="shared" si="4"/>
        <v>9988.1049999999996</v>
      </c>
      <c r="D28" s="35">
        <f t="shared" si="5"/>
        <v>9988.1049999999996</v>
      </c>
      <c r="E28" s="35"/>
      <c r="F28" s="35"/>
      <c r="G28" s="35"/>
      <c r="H28" s="35"/>
      <c r="I28" s="35"/>
      <c r="J28" s="35">
        <v>9988.1049999999996</v>
      </c>
      <c r="K28" s="35"/>
      <c r="L28" s="35"/>
      <c r="M28" s="43"/>
    </row>
    <row r="29" spans="1:13" s="36" customFormat="1" ht="75" x14ac:dyDescent="0.25">
      <c r="A29" s="57">
        <v>14</v>
      </c>
      <c r="B29" s="2" t="s">
        <v>288</v>
      </c>
      <c r="C29" s="35">
        <f t="shared" si="4"/>
        <v>231.18799999999999</v>
      </c>
      <c r="D29" s="35">
        <f t="shared" si="5"/>
        <v>231.18799999999999</v>
      </c>
      <c r="E29" s="35"/>
      <c r="F29" s="35"/>
      <c r="G29" s="35"/>
      <c r="H29" s="35"/>
      <c r="I29" s="35"/>
      <c r="J29" s="35">
        <v>231.18799999999999</v>
      </c>
      <c r="K29" s="35"/>
      <c r="L29" s="35"/>
      <c r="M29" s="43"/>
    </row>
    <row r="30" spans="1:13" s="36" customFormat="1" ht="56.25" x14ac:dyDescent="0.25">
      <c r="A30" s="57">
        <v>15</v>
      </c>
      <c r="B30" s="2" t="s">
        <v>183</v>
      </c>
      <c r="C30" s="35">
        <f t="shared" si="4"/>
        <v>322.05099999999999</v>
      </c>
      <c r="D30" s="35">
        <f t="shared" si="5"/>
        <v>322.05099999999999</v>
      </c>
      <c r="E30" s="35"/>
      <c r="F30" s="35"/>
      <c r="G30" s="35"/>
      <c r="H30" s="35"/>
      <c r="I30" s="35"/>
      <c r="J30" s="35">
        <v>322.05099999999999</v>
      </c>
      <c r="K30" s="35"/>
      <c r="L30" s="35"/>
      <c r="M30" s="43"/>
    </row>
    <row r="31" spans="1:13" s="36" customFormat="1" ht="56.25" x14ac:dyDescent="0.25">
      <c r="A31" s="57">
        <v>16</v>
      </c>
      <c r="B31" s="2" t="s">
        <v>184</v>
      </c>
      <c r="C31" s="35">
        <f t="shared" si="4"/>
        <v>14297.404</v>
      </c>
      <c r="D31" s="35">
        <f t="shared" si="5"/>
        <v>14297.404</v>
      </c>
      <c r="E31" s="35"/>
      <c r="F31" s="35"/>
      <c r="G31" s="35"/>
      <c r="H31" s="35"/>
      <c r="I31" s="35"/>
      <c r="J31" s="35">
        <v>14297.404</v>
      </c>
      <c r="K31" s="35"/>
      <c r="L31" s="35"/>
      <c r="M31" s="43"/>
    </row>
    <row r="32" spans="1:13" s="36" customFormat="1" ht="131.25" x14ac:dyDescent="0.25">
      <c r="A32" s="57">
        <v>17</v>
      </c>
      <c r="B32" s="2" t="s">
        <v>382</v>
      </c>
      <c r="C32" s="35">
        <f>D32</f>
        <v>40000</v>
      </c>
      <c r="D32" s="35">
        <f>SUM(E32:L32)</f>
        <v>40000</v>
      </c>
      <c r="E32" s="35"/>
      <c r="F32" s="35"/>
      <c r="G32" s="35"/>
      <c r="H32" s="35"/>
      <c r="I32" s="35"/>
      <c r="J32" s="35">
        <v>40000</v>
      </c>
      <c r="K32" s="35"/>
      <c r="L32" s="35"/>
      <c r="M32" s="43"/>
    </row>
    <row r="33" spans="1:13" s="30" customFormat="1" ht="45" x14ac:dyDescent="0.25">
      <c r="A33" s="56"/>
      <c r="B33" s="31" t="s">
        <v>32</v>
      </c>
      <c r="C33" s="32">
        <f>SUM(C34:C36)</f>
        <v>2782.1660000000002</v>
      </c>
      <c r="D33" s="32">
        <f t="shared" ref="D33:L33" si="6">SUM(D34:D36)</f>
        <v>2752.7070000000003</v>
      </c>
      <c r="E33" s="32">
        <f t="shared" si="6"/>
        <v>0</v>
      </c>
      <c r="F33" s="32">
        <f t="shared" si="6"/>
        <v>0</v>
      </c>
      <c r="G33" s="32">
        <f t="shared" si="6"/>
        <v>1468.826</v>
      </c>
      <c r="H33" s="32">
        <f t="shared" si="6"/>
        <v>1283.8810000000001</v>
      </c>
      <c r="I33" s="32">
        <f t="shared" si="6"/>
        <v>0</v>
      </c>
      <c r="J33" s="32">
        <f t="shared" si="6"/>
        <v>18000</v>
      </c>
      <c r="K33" s="32">
        <f t="shared" si="6"/>
        <v>0</v>
      </c>
      <c r="L33" s="32">
        <f t="shared" si="6"/>
        <v>0</v>
      </c>
      <c r="M33" s="45"/>
    </row>
    <row r="34" spans="1:13" s="36" customFormat="1" ht="93.75" x14ac:dyDescent="0.25">
      <c r="A34" s="57">
        <v>18</v>
      </c>
      <c r="B34" s="2" t="s">
        <v>243</v>
      </c>
      <c r="C34" s="35">
        <f>D34</f>
        <v>1283.8810000000001</v>
      </c>
      <c r="D34" s="35">
        <f>SUM(E34:L34)</f>
        <v>1283.8810000000001</v>
      </c>
      <c r="E34" s="35"/>
      <c r="F34" s="35"/>
      <c r="G34" s="35"/>
      <c r="H34" s="35">
        <v>1283.8810000000001</v>
      </c>
      <c r="I34" s="35"/>
      <c r="J34" s="35"/>
      <c r="K34" s="35"/>
      <c r="L34" s="35"/>
      <c r="M34" s="43"/>
    </row>
    <row r="35" spans="1:13" s="36" customFormat="1" ht="112.5" x14ac:dyDescent="0.25">
      <c r="A35" s="57">
        <v>19</v>
      </c>
      <c r="B35" s="2" t="s">
        <v>123</v>
      </c>
      <c r="C35" s="35">
        <v>1498.2850000000001</v>
      </c>
      <c r="D35" s="35">
        <f>SUM(E35:L35)</f>
        <v>1468.826</v>
      </c>
      <c r="E35" s="35"/>
      <c r="F35" s="35"/>
      <c r="G35" s="35">
        <v>1468.826</v>
      </c>
      <c r="H35" s="35"/>
      <c r="I35" s="35"/>
      <c r="J35" s="35"/>
      <c r="K35" s="35"/>
      <c r="L35" s="35"/>
      <c r="M35" s="43"/>
    </row>
    <row r="36" spans="1:13" s="36" customFormat="1" ht="75" x14ac:dyDescent="0.25">
      <c r="A36" s="57">
        <v>20</v>
      </c>
      <c r="B36" s="2" t="s">
        <v>383</v>
      </c>
      <c r="C36" s="35"/>
      <c r="D36" s="35"/>
      <c r="E36" s="35"/>
      <c r="F36" s="35"/>
      <c r="G36" s="35"/>
      <c r="H36" s="35"/>
      <c r="I36" s="35"/>
      <c r="J36" s="35">
        <v>18000</v>
      </c>
      <c r="K36" s="35"/>
      <c r="L36" s="35"/>
      <c r="M36" s="43"/>
    </row>
    <row r="37" spans="1:13" s="30" customFormat="1" ht="22.5" x14ac:dyDescent="0.25">
      <c r="A37" s="56"/>
      <c r="B37" s="31" t="s">
        <v>115</v>
      </c>
      <c r="C37" s="32">
        <f>C38+C39</f>
        <v>339060.35400000005</v>
      </c>
      <c r="D37" s="32">
        <f t="shared" ref="D37:L37" si="7">D38+D39</f>
        <v>339060.35400000005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1489.998</v>
      </c>
      <c r="I37" s="32">
        <f t="shared" si="7"/>
        <v>0</v>
      </c>
      <c r="J37" s="32">
        <f t="shared" si="7"/>
        <v>337570.35600000003</v>
      </c>
      <c r="K37" s="32">
        <f t="shared" si="7"/>
        <v>0</v>
      </c>
      <c r="L37" s="32">
        <f t="shared" si="7"/>
        <v>0</v>
      </c>
      <c r="M37" s="45"/>
    </row>
    <row r="38" spans="1:13" s="36" customFormat="1" ht="56.25" x14ac:dyDescent="0.25">
      <c r="A38" s="57">
        <v>21</v>
      </c>
      <c r="B38" s="2" t="s">
        <v>35</v>
      </c>
      <c r="C38" s="35">
        <f>D38</f>
        <v>337570.35600000003</v>
      </c>
      <c r="D38" s="35">
        <f>SUM(E38:L38)</f>
        <v>337570.35600000003</v>
      </c>
      <c r="E38" s="35"/>
      <c r="F38" s="35"/>
      <c r="G38" s="35"/>
      <c r="H38" s="35"/>
      <c r="I38" s="35"/>
      <c r="J38" s="35">
        <v>337570.35600000003</v>
      </c>
      <c r="K38" s="35"/>
      <c r="L38" s="35"/>
      <c r="M38" s="43"/>
    </row>
    <row r="39" spans="1:13" s="36" customFormat="1" ht="37.5" x14ac:dyDescent="0.25">
      <c r="A39" s="57">
        <v>22</v>
      </c>
      <c r="B39" s="2" t="s">
        <v>242</v>
      </c>
      <c r="C39" s="35">
        <f>D39</f>
        <v>1489.998</v>
      </c>
      <c r="D39" s="35">
        <f>SUM(E39:L39)</f>
        <v>1489.998</v>
      </c>
      <c r="E39" s="35"/>
      <c r="F39" s="35"/>
      <c r="G39" s="35"/>
      <c r="H39" s="35">
        <v>1489.998</v>
      </c>
      <c r="I39" s="35"/>
      <c r="J39" s="35"/>
      <c r="K39" s="35"/>
      <c r="L39" s="35"/>
      <c r="M39" s="43"/>
    </row>
    <row r="40" spans="1:13" s="30" customFormat="1" ht="45" x14ac:dyDescent="0.25">
      <c r="A40" s="56"/>
      <c r="B40" s="31" t="s">
        <v>186</v>
      </c>
      <c r="C40" s="32">
        <f t="shared" ref="C40:L40" si="8">C41+C42</f>
        <v>153000</v>
      </c>
      <c r="D40" s="32">
        <f t="shared" si="8"/>
        <v>153000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153000</v>
      </c>
      <c r="K40" s="32">
        <f t="shared" si="8"/>
        <v>0</v>
      </c>
      <c r="L40" s="32">
        <f t="shared" si="8"/>
        <v>0</v>
      </c>
      <c r="M40" s="45"/>
    </row>
    <row r="41" spans="1:13" s="36" customFormat="1" ht="56.25" x14ac:dyDescent="0.25">
      <c r="A41" s="57">
        <v>23</v>
      </c>
      <c r="B41" s="2" t="s">
        <v>294</v>
      </c>
      <c r="C41" s="35">
        <f>D41</f>
        <v>3000</v>
      </c>
      <c r="D41" s="35">
        <f>SUM(E41:L41)</f>
        <v>3000</v>
      </c>
      <c r="E41" s="35"/>
      <c r="F41" s="35"/>
      <c r="G41" s="35"/>
      <c r="H41" s="35"/>
      <c r="I41" s="35"/>
      <c r="J41" s="35">
        <v>3000</v>
      </c>
      <c r="K41" s="35"/>
      <c r="L41" s="35"/>
      <c r="M41" s="43"/>
    </row>
    <row r="42" spans="1:13" s="36" customFormat="1" ht="37.5" x14ac:dyDescent="0.25">
      <c r="A42" s="57">
        <v>24</v>
      </c>
      <c r="B42" s="2" t="s">
        <v>295</v>
      </c>
      <c r="C42" s="35">
        <f>D42</f>
        <v>150000</v>
      </c>
      <c r="D42" s="35">
        <f>SUM(E42:L42)</f>
        <v>150000</v>
      </c>
      <c r="E42" s="35"/>
      <c r="F42" s="35"/>
      <c r="G42" s="35"/>
      <c r="H42" s="35"/>
      <c r="I42" s="35"/>
      <c r="J42" s="35">
        <v>150000</v>
      </c>
      <c r="K42" s="35"/>
      <c r="L42" s="35"/>
      <c r="M42" s="43"/>
    </row>
    <row r="43" spans="1:13" s="30" customFormat="1" ht="22.5" x14ac:dyDescent="0.25">
      <c r="A43" s="56"/>
      <c r="B43" s="31" t="s">
        <v>185</v>
      </c>
      <c r="C43" s="32">
        <f t="shared" ref="C43:L43" si="9">SUM(C44:C46)</f>
        <v>54960.123999999996</v>
      </c>
      <c r="D43" s="32">
        <f t="shared" si="9"/>
        <v>54960.123999999996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54960.123999999996</v>
      </c>
      <c r="K43" s="32">
        <f t="shared" si="9"/>
        <v>0</v>
      </c>
      <c r="L43" s="32">
        <f t="shared" si="9"/>
        <v>0</v>
      </c>
      <c r="M43" s="45"/>
    </row>
    <row r="44" spans="1:13" s="36" customFormat="1" ht="75" x14ac:dyDescent="0.25">
      <c r="A44" s="57">
        <v>25</v>
      </c>
      <c r="B44" s="2" t="s">
        <v>289</v>
      </c>
      <c r="C44" s="35">
        <f>D44</f>
        <v>2050</v>
      </c>
      <c r="D44" s="35">
        <f>SUM(E44:L44)</f>
        <v>2050</v>
      </c>
      <c r="E44" s="35"/>
      <c r="F44" s="35"/>
      <c r="G44" s="35"/>
      <c r="H44" s="35"/>
      <c r="I44" s="35"/>
      <c r="J44" s="35">
        <v>2050</v>
      </c>
      <c r="K44" s="35"/>
      <c r="L44" s="35"/>
      <c r="M44" s="43"/>
    </row>
    <row r="45" spans="1:13" s="36" customFormat="1" ht="56.25" x14ac:dyDescent="0.25">
      <c r="A45" s="57">
        <v>26</v>
      </c>
      <c r="B45" s="2" t="s">
        <v>290</v>
      </c>
      <c r="C45" s="35">
        <f>D45</f>
        <v>807.55399999999997</v>
      </c>
      <c r="D45" s="35">
        <f>SUM(E45:L45)</f>
        <v>807.55399999999997</v>
      </c>
      <c r="E45" s="35"/>
      <c r="F45" s="35"/>
      <c r="G45" s="35"/>
      <c r="H45" s="35"/>
      <c r="I45" s="35"/>
      <c r="J45" s="35">
        <v>807.55399999999997</v>
      </c>
      <c r="K45" s="35"/>
      <c r="L45" s="35"/>
      <c r="M45" s="43"/>
    </row>
    <row r="46" spans="1:13" s="36" customFormat="1" ht="37.5" x14ac:dyDescent="0.25">
      <c r="A46" s="57">
        <v>27</v>
      </c>
      <c r="B46" s="2" t="s">
        <v>291</v>
      </c>
      <c r="C46" s="35">
        <f>D46</f>
        <v>52102.57</v>
      </c>
      <c r="D46" s="35">
        <f>SUM(E46:L46)</f>
        <v>52102.57</v>
      </c>
      <c r="E46" s="35"/>
      <c r="F46" s="35"/>
      <c r="G46" s="35"/>
      <c r="H46" s="35"/>
      <c r="I46" s="35"/>
      <c r="J46" s="35">
        <v>52102.57</v>
      </c>
      <c r="K46" s="35"/>
      <c r="L46" s="35"/>
      <c r="M46" s="43"/>
    </row>
    <row r="47" spans="1:13" s="30" customFormat="1" ht="22.5" x14ac:dyDescent="0.25">
      <c r="A47" s="56"/>
      <c r="B47" s="31" t="s">
        <v>118</v>
      </c>
      <c r="C47" s="32">
        <f>C48</f>
        <v>5367</v>
      </c>
      <c r="D47" s="32">
        <f t="shared" ref="D47:L47" si="10">D48</f>
        <v>4837</v>
      </c>
      <c r="E47" s="32">
        <f t="shared" si="10"/>
        <v>4353.3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483.7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45"/>
    </row>
    <row r="48" spans="1:13" s="36" customFormat="1" ht="56.25" x14ac:dyDescent="0.25">
      <c r="A48" s="57">
        <v>28</v>
      </c>
      <c r="B48" s="2" t="s">
        <v>61</v>
      </c>
      <c r="C48" s="35">
        <v>5367</v>
      </c>
      <c r="D48" s="35">
        <f>E48+I48+K48</f>
        <v>4837</v>
      </c>
      <c r="E48" s="35">
        <v>4353.3</v>
      </c>
      <c r="F48" s="35"/>
      <c r="G48" s="35"/>
      <c r="H48" s="35"/>
      <c r="I48" s="35">
        <v>483.7</v>
      </c>
      <c r="J48" s="35"/>
      <c r="K48" s="35">
        <v>0</v>
      </c>
      <c r="L48" s="35"/>
      <c r="M48" s="43"/>
    </row>
    <row r="49" spans="1:13" s="30" customFormat="1" ht="22.5" x14ac:dyDescent="0.25">
      <c r="A49" s="56"/>
      <c r="B49" s="31" t="s">
        <v>141</v>
      </c>
      <c r="C49" s="32">
        <f>SUM(C50:C53)</f>
        <v>129108.45999999999</v>
      </c>
      <c r="D49" s="32">
        <f t="shared" ref="D49:L49" si="11">SUM(D50:D53)</f>
        <v>88434.459999999992</v>
      </c>
      <c r="E49" s="32">
        <f t="shared" si="11"/>
        <v>36624.6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4069.4</v>
      </c>
      <c r="J49" s="32">
        <f t="shared" si="11"/>
        <v>48293.771999999997</v>
      </c>
      <c r="K49" s="32">
        <f t="shared" si="11"/>
        <v>0</v>
      </c>
      <c r="L49" s="32">
        <f t="shared" si="11"/>
        <v>0</v>
      </c>
      <c r="M49" s="45"/>
    </row>
    <row r="50" spans="1:13" s="36" customFormat="1" ht="150" x14ac:dyDescent="0.25">
      <c r="A50" s="57">
        <v>29</v>
      </c>
      <c r="B50" s="2" t="s">
        <v>62</v>
      </c>
      <c r="C50" s="35">
        <v>81368</v>
      </c>
      <c r="D50" s="35">
        <f>E50+I50+K50</f>
        <v>40694</v>
      </c>
      <c r="E50" s="35">
        <v>36624.6</v>
      </c>
      <c r="F50" s="35"/>
      <c r="G50" s="35"/>
      <c r="H50" s="35"/>
      <c r="I50" s="35">
        <v>4069.4</v>
      </c>
      <c r="J50" s="35"/>
      <c r="K50" s="35">
        <v>0</v>
      </c>
      <c r="L50" s="35"/>
      <c r="M50" s="43"/>
    </row>
    <row r="51" spans="1:13" s="36" customFormat="1" ht="168.75" x14ac:dyDescent="0.25">
      <c r="A51" s="57">
        <v>30</v>
      </c>
      <c r="B51" s="2" t="s">
        <v>389</v>
      </c>
      <c r="C51" s="35"/>
      <c r="D51" s="35"/>
      <c r="E51" s="35"/>
      <c r="F51" s="35"/>
      <c r="G51" s="35"/>
      <c r="H51" s="35"/>
      <c r="I51" s="35"/>
      <c r="J51" s="35">
        <v>553.31200000000001</v>
      </c>
      <c r="K51" s="35"/>
      <c r="L51" s="35"/>
      <c r="M51" s="43"/>
    </row>
    <row r="52" spans="1:13" s="36" customFormat="1" ht="75" x14ac:dyDescent="0.25">
      <c r="A52" s="57">
        <v>31</v>
      </c>
      <c r="B52" s="2" t="s">
        <v>292</v>
      </c>
      <c r="C52" s="35">
        <f>D52</f>
        <v>38362.46</v>
      </c>
      <c r="D52" s="35">
        <f>SUM(E52:L52)</f>
        <v>38362.46</v>
      </c>
      <c r="E52" s="35"/>
      <c r="F52" s="35"/>
      <c r="G52" s="35"/>
      <c r="H52" s="35"/>
      <c r="I52" s="35"/>
      <c r="J52" s="35">
        <v>38362.46</v>
      </c>
      <c r="K52" s="35"/>
      <c r="L52" s="35"/>
      <c r="M52" s="43"/>
    </row>
    <row r="53" spans="1:13" s="36" customFormat="1" ht="37.5" x14ac:dyDescent="0.25">
      <c r="A53" s="57">
        <v>32</v>
      </c>
      <c r="B53" s="2" t="s">
        <v>293</v>
      </c>
      <c r="C53" s="35">
        <f>D53</f>
        <v>9378</v>
      </c>
      <c r="D53" s="35">
        <f>SUM(E53:L53)</f>
        <v>9378</v>
      </c>
      <c r="E53" s="35"/>
      <c r="F53" s="35"/>
      <c r="G53" s="35"/>
      <c r="H53" s="35"/>
      <c r="I53" s="35"/>
      <c r="J53" s="35">
        <f>8370+1008</f>
        <v>9378</v>
      </c>
      <c r="K53" s="35"/>
      <c r="L53" s="35"/>
      <c r="M53" s="43"/>
    </row>
    <row r="54" spans="1:13" s="30" customFormat="1" ht="45" x14ac:dyDescent="0.25">
      <c r="A54" s="56"/>
      <c r="B54" s="31" t="s">
        <v>111</v>
      </c>
      <c r="C54" s="32">
        <f>SUM(C55:C66)</f>
        <v>263645.69999999995</v>
      </c>
      <c r="D54" s="32">
        <f t="shared" ref="D54:L54" si="12">SUM(D55:D66)</f>
        <v>263645.69999999995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263645.69999999995</v>
      </c>
      <c r="K54" s="32">
        <f t="shared" si="12"/>
        <v>0</v>
      </c>
      <c r="L54" s="32">
        <f t="shared" si="12"/>
        <v>0</v>
      </c>
      <c r="M54" s="45"/>
    </row>
    <row r="55" spans="1:13" s="36" customFormat="1" ht="26.25" x14ac:dyDescent="0.25">
      <c r="A55" s="57">
        <v>33</v>
      </c>
      <c r="B55" s="2" t="s">
        <v>36</v>
      </c>
      <c r="C55" s="35">
        <f t="shared" ref="C55:C65" si="13">D55</f>
        <v>24813.615000000002</v>
      </c>
      <c r="D55" s="35">
        <f t="shared" ref="D55:D65" si="14">SUM(E55:L55)</f>
        <v>24813.615000000002</v>
      </c>
      <c r="E55" s="35"/>
      <c r="F55" s="35"/>
      <c r="G55" s="35"/>
      <c r="H55" s="35"/>
      <c r="I55" s="35"/>
      <c r="J55" s="35">
        <v>24813.615000000002</v>
      </c>
      <c r="K55" s="35"/>
      <c r="L55" s="35"/>
      <c r="M55" s="43"/>
    </row>
    <row r="56" spans="1:13" s="36" customFormat="1" ht="37.5" x14ac:dyDescent="0.25">
      <c r="A56" s="57">
        <v>34</v>
      </c>
      <c r="B56" s="2" t="s">
        <v>37</v>
      </c>
      <c r="C56" s="35">
        <f t="shared" si="13"/>
        <v>39567.182000000001</v>
      </c>
      <c r="D56" s="35">
        <f t="shared" si="14"/>
        <v>39567.182000000001</v>
      </c>
      <c r="E56" s="35"/>
      <c r="F56" s="35"/>
      <c r="G56" s="35"/>
      <c r="H56" s="35"/>
      <c r="I56" s="35"/>
      <c r="J56" s="35">
        <v>39567.182000000001</v>
      </c>
      <c r="K56" s="35"/>
      <c r="L56" s="35"/>
      <c r="M56" s="43"/>
    </row>
    <row r="57" spans="1:13" s="36" customFormat="1" ht="56.25" x14ac:dyDescent="0.25">
      <c r="A57" s="57">
        <v>35</v>
      </c>
      <c r="B57" s="2" t="s">
        <v>38</v>
      </c>
      <c r="C57" s="35">
        <f t="shared" si="13"/>
        <v>35884.932999999997</v>
      </c>
      <c r="D57" s="35">
        <f t="shared" si="14"/>
        <v>35884.932999999997</v>
      </c>
      <c r="E57" s="35"/>
      <c r="F57" s="35"/>
      <c r="G57" s="35"/>
      <c r="H57" s="35"/>
      <c r="I57" s="35"/>
      <c r="J57" s="35">
        <v>35884.932999999997</v>
      </c>
      <c r="K57" s="35"/>
      <c r="L57" s="35"/>
      <c r="M57" s="43"/>
    </row>
    <row r="58" spans="1:13" s="36" customFormat="1" ht="26.25" x14ac:dyDescent="0.25">
      <c r="A58" s="57">
        <v>36</v>
      </c>
      <c r="B58" s="2" t="s">
        <v>39</v>
      </c>
      <c r="C58" s="35">
        <f t="shared" si="13"/>
        <v>6102.1030000000001</v>
      </c>
      <c r="D58" s="35">
        <f t="shared" si="14"/>
        <v>6102.1030000000001</v>
      </c>
      <c r="E58" s="35"/>
      <c r="F58" s="35"/>
      <c r="G58" s="35"/>
      <c r="H58" s="35"/>
      <c r="I58" s="35"/>
      <c r="J58" s="35">
        <v>6102.1030000000001</v>
      </c>
      <c r="K58" s="35"/>
      <c r="L58" s="35"/>
      <c r="M58" s="43"/>
    </row>
    <row r="59" spans="1:13" s="36" customFormat="1" ht="26.25" x14ac:dyDescent="0.25">
      <c r="A59" s="57">
        <v>37</v>
      </c>
      <c r="B59" s="2" t="s">
        <v>275</v>
      </c>
      <c r="C59" s="35">
        <f t="shared" si="13"/>
        <v>9513</v>
      </c>
      <c r="D59" s="35">
        <f t="shared" si="14"/>
        <v>9513</v>
      </c>
      <c r="E59" s="35"/>
      <c r="F59" s="35"/>
      <c r="G59" s="35"/>
      <c r="H59" s="35"/>
      <c r="I59" s="35"/>
      <c r="J59" s="35">
        <v>9513</v>
      </c>
      <c r="K59" s="35"/>
      <c r="L59" s="35"/>
      <c r="M59" s="43"/>
    </row>
    <row r="60" spans="1:13" s="36" customFormat="1" ht="37.5" x14ac:dyDescent="0.25">
      <c r="A60" s="57">
        <v>38</v>
      </c>
      <c r="B60" s="2" t="s">
        <v>40</v>
      </c>
      <c r="C60" s="35">
        <f t="shared" si="13"/>
        <v>13585.14</v>
      </c>
      <c r="D60" s="35">
        <f t="shared" si="14"/>
        <v>13585.14</v>
      </c>
      <c r="E60" s="35"/>
      <c r="F60" s="35"/>
      <c r="G60" s="35"/>
      <c r="H60" s="35"/>
      <c r="I60" s="35"/>
      <c r="J60" s="35">
        <v>13585.14</v>
      </c>
      <c r="K60" s="35"/>
      <c r="L60" s="35"/>
      <c r="M60" s="43"/>
    </row>
    <row r="61" spans="1:13" s="36" customFormat="1" ht="37.5" x14ac:dyDescent="0.25">
      <c r="A61" s="57">
        <v>39</v>
      </c>
      <c r="B61" s="2" t="s">
        <v>276</v>
      </c>
      <c r="C61" s="35">
        <f t="shared" si="13"/>
        <v>10000</v>
      </c>
      <c r="D61" s="35">
        <f t="shared" si="14"/>
        <v>10000</v>
      </c>
      <c r="E61" s="35"/>
      <c r="F61" s="35"/>
      <c r="G61" s="35"/>
      <c r="H61" s="35"/>
      <c r="I61" s="35"/>
      <c r="J61" s="35">
        <v>10000</v>
      </c>
      <c r="K61" s="35"/>
      <c r="L61" s="35"/>
      <c r="M61" s="43"/>
    </row>
    <row r="62" spans="1:13" s="36" customFormat="1" ht="26.25" x14ac:dyDescent="0.25">
      <c r="A62" s="57">
        <v>40</v>
      </c>
      <c r="B62" s="2" t="s">
        <v>277</v>
      </c>
      <c r="C62" s="35">
        <f t="shared" si="13"/>
        <v>54804.92</v>
      </c>
      <c r="D62" s="35">
        <f t="shared" si="14"/>
        <v>54804.92</v>
      </c>
      <c r="E62" s="35"/>
      <c r="F62" s="35"/>
      <c r="G62" s="35"/>
      <c r="H62" s="35"/>
      <c r="I62" s="35"/>
      <c r="J62" s="35">
        <v>54804.92</v>
      </c>
      <c r="K62" s="35"/>
      <c r="L62" s="35"/>
      <c r="M62" s="43"/>
    </row>
    <row r="63" spans="1:13" s="36" customFormat="1" ht="26.25" x14ac:dyDescent="0.25">
      <c r="A63" s="57">
        <v>41</v>
      </c>
      <c r="B63" s="2" t="s">
        <v>41</v>
      </c>
      <c r="C63" s="35">
        <f t="shared" si="13"/>
        <v>8828.2860000000001</v>
      </c>
      <c r="D63" s="35">
        <f t="shared" si="14"/>
        <v>8828.2860000000001</v>
      </c>
      <c r="E63" s="35"/>
      <c r="F63" s="35"/>
      <c r="G63" s="35"/>
      <c r="H63" s="35"/>
      <c r="I63" s="35"/>
      <c r="J63" s="35">
        <v>8828.2860000000001</v>
      </c>
      <c r="K63" s="35"/>
      <c r="L63" s="35"/>
      <c r="M63" s="43"/>
    </row>
    <row r="64" spans="1:13" s="36" customFormat="1" ht="26.25" x14ac:dyDescent="0.25">
      <c r="A64" s="57">
        <v>42</v>
      </c>
      <c r="B64" s="2" t="s">
        <v>42</v>
      </c>
      <c r="C64" s="35">
        <f t="shared" si="13"/>
        <v>55546.521000000001</v>
      </c>
      <c r="D64" s="35">
        <f t="shared" si="14"/>
        <v>55546.521000000001</v>
      </c>
      <c r="E64" s="35"/>
      <c r="F64" s="35"/>
      <c r="G64" s="35"/>
      <c r="H64" s="35"/>
      <c r="I64" s="35"/>
      <c r="J64" s="35">
        <v>55546.521000000001</v>
      </c>
      <c r="K64" s="35"/>
      <c r="L64" s="35"/>
      <c r="M64" s="43"/>
    </row>
    <row r="65" spans="1:13" s="36" customFormat="1" ht="37.5" x14ac:dyDescent="0.25">
      <c r="A65" s="57">
        <v>43</v>
      </c>
      <c r="B65" s="2" t="s">
        <v>278</v>
      </c>
      <c r="C65" s="35">
        <f t="shared" si="13"/>
        <v>2000</v>
      </c>
      <c r="D65" s="35">
        <f t="shared" si="14"/>
        <v>2000</v>
      </c>
      <c r="E65" s="35"/>
      <c r="F65" s="35"/>
      <c r="G65" s="35"/>
      <c r="H65" s="35"/>
      <c r="I65" s="35"/>
      <c r="J65" s="35">
        <v>2000</v>
      </c>
      <c r="K65" s="35"/>
      <c r="L65" s="35"/>
      <c r="M65" s="43"/>
    </row>
    <row r="66" spans="1:13" s="36" customFormat="1" ht="37.5" x14ac:dyDescent="0.25">
      <c r="A66" s="57">
        <v>44</v>
      </c>
      <c r="B66" s="2" t="s">
        <v>384</v>
      </c>
      <c r="C66" s="35">
        <f>D66</f>
        <v>3000</v>
      </c>
      <c r="D66" s="35">
        <f>SUM(E66:L66)</f>
        <v>3000</v>
      </c>
      <c r="E66" s="35"/>
      <c r="F66" s="35"/>
      <c r="G66" s="35"/>
      <c r="H66" s="35"/>
      <c r="I66" s="35"/>
      <c r="J66" s="35">
        <v>3000</v>
      </c>
      <c r="K66" s="35"/>
      <c r="L66" s="35"/>
      <c r="M66" s="43"/>
    </row>
    <row r="67" spans="1:13" s="7" customFormat="1" ht="22.5" x14ac:dyDescent="0.25">
      <c r="A67" s="13"/>
      <c r="B67" s="29" t="s">
        <v>166</v>
      </c>
      <c r="C67" s="8">
        <f>SUM(C68:C71)</f>
        <v>30710.294029999997</v>
      </c>
      <c r="D67" s="8">
        <f t="shared" ref="D67:L67" si="15">SUM(D68:D71)</f>
        <v>26261.75015</v>
      </c>
      <c r="E67" s="8">
        <f t="shared" si="15"/>
        <v>6506.7150000000001</v>
      </c>
      <c r="F67" s="8">
        <f t="shared" si="15"/>
        <v>0</v>
      </c>
      <c r="G67" s="8">
        <f t="shared" si="15"/>
        <v>19032.066500000001</v>
      </c>
      <c r="H67" s="8">
        <f t="shared" si="15"/>
        <v>722.96865000000003</v>
      </c>
      <c r="I67" s="8">
        <f t="shared" si="15"/>
        <v>0</v>
      </c>
      <c r="J67" s="8">
        <f t="shared" si="15"/>
        <v>0</v>
      </c>
      <c r="K67" s="8">
        <f t="shared" si="15"/>
        <v>0</v>
      </c>
      <c r="L67" s="8">
        <f t="shared" si="15"/>
        <v>0</v>
      </c>
    </row>
    <row r="68" spans="1:13" ht="93.75" x14ac:dyDescent="0.25">
      <c r="A68" s="14">
        <v>1</v>
      </c>
      <c r="B68" s="2" t="s">
        <v>87</v>
      </c>
      <c r="C68" s="35">
        <v>1534.777</v>
      </c>
      <c r="D68" s="35">
        <f>SUM(E68:L68)</f>
        <v>1534.7766799999999</v>
      </c>
      <c r="E68" s="35">
        <v>1381.299</v>
      </c>
      <c r="F68" s="35"/>
      <c r="G68" s="35"/>
      <c r="H68" s="35">
        <v>153.47767999999999</v>
      </c>
      <c r="I68" s="35"/>
      <c r="J68" s="35"/>
      <c r="K68" s="35">
        <v>0</v>
      </c>
      <c r="L68" s="35"/>
    </row>
    <row r="69" spans="1:13" ht="93.75" x14ac:dyDescent="0.25">
      <c r="A69" s="14">
        <v>2</v>
      </c>
      <c r="B69" s="2" t="s">
        <v>89</v>
      </c>
      <c r="C69" s="35">
        <v>1539.31</v>
      </c>
      <c r="D69" s="35">
        <f>SUM(E69:L69)</f>
        <v>1539.3099699999998</v>
      </c>
      <c r="E69" s="35">
        <v>1385.3789999999999</v>
      </c>
      <c r="F69" s="35"/>
      <c r="G69" s="35"/>
      <c r="H69" s="35">
        <v>153.93097</v>
      </c>
      <c r="I69" s="35"/>
      <c r="J69" s="35"/>
      <c r="K69" s="35">
        <v>0</v>
      </c>
      <c r="L69" s="35"/>
    </row>
    <row r="70" spans="1:13" ht="93.75" x14ac:dyDescent="0.25">
      <c r="A70" s="14">
        <v>3</v>
      </c>
      <c r="B70" s="4" t="s">
        <v>164</v>
      </c>
      <c r="C70" s="35">
        <v>19638.178029999999</v>
      </c>
      <c r="D70" s="35">
        <f>SUM(E70:L70)</f>
        <v>19032.066500000001</v>
      </c>
      <c r="E70" s="35"/>
      <c r="F70" s="35"/>
      <c r="G70" s="35">
        <v>19032.066500000001</v>
      </c>
      <c r="H70" s="35"/>
      <c r="I70" s="35"/>
      <c r="J70" s="35"/>
      <c r="K70" s="35"/>
      <c r="L70" s="35"/>
    </row>
    <row r="71" spans="1:13" s="12" customFormat="1" ht="75" x14ac:dyDescent="0.25">
      <c r="A71" s="14">
        <v>4</v>
      </c>
      <c r="B71" s="2" t="s">
        <v>64</v>
      </c>
      <c r="C71" s="35">
        <v>7998.0290000000005</v>
      </c>
      <c r="D71" s="35">
        <f>SUM(E71:L71)</f>
        <v>4155.5969999999998</v>
      </c>
      <c r="E71" s="35">
        <v>3740.0369999999998</v>
      </c>
      <c r="F71" s="35"/>
      <c r="G71" s="35"/>
      <c r="H71" s="35">
        <v>415.56</v>
      </c>
      <c r="I71" s="35"/>
      <c r="J71" s="35"/>
      <c r="K71" s="35">
        <v>0</v>
      </c>
      <c r="L71" s="35"/>
    </row>
    <row r="72" spans="1:13" s="7" customFormat="1" ht="22.5" x14ac:dyDescent="0.25">
      <c r="A72" s="13"/>
      <c r="B72" s="29" t="s">
        <v>167</v>
      </c>
      <c r="C72" s="8">
        <f>SUM(C73:C76)</f>
        <v>28716.409</v>
      </c>
      <c r="D72" s="8">
        <f t="shared" ref="D72:L72" si="16">SUM(D73:D76)</f>
        <v>28716.4094</v>
      </c>
      <c r="E72" s="8">
        <f t="shared" si="16"/>
        <v>18330.124</v>
      </c>
      <c r="F72" s="8">
        <f t="shared" si="16"/>
        <v>0</v>
      </c>
      <c r="G72" s="8">
        <f t="shared" si="16"/>
        <v>8349.6049999999996</v>
      </c>
      <c r="H72" s="8">
        <f t="shared" si="16"/>
        <v>2036.6804</v>
      </c>
      <c r="I72" s="8">
        <f t="shared" si="16"/>
        <v>0</v>
      </c>
      <c r="J72" s="8">
        <f t="shared" si="16"/>
        <v>0</v>
      </c>
      <c r="K72" s="8">
        <f t="shared" si="16"/>
        <v>0</v>
      </c>
      <c r="L72" s="8">
        <f t="shared" si="16"/>
        <v>0</v>
      </c>
    </row>
    <row r="73" spans="1:13" ht="56.25" x14ac:dyDescent="0.25">
      <c r="A73" s="14">
        <v>1</v>
      </c>
      <c r="B73" s="2" t="s">
        <v>86</v>
      </c>
      <c r="C73" s="35">
        <v>1139.124</v>
      </c>
      <c r="D73" s="35">
        <f>SUM(E73:L73)</f>
        <v>1139.1243999999999</v>
      </c>
      <c r="E73" s="35">
        <v>1025.212</v>
      </c>
      <c r="F73" s="35"/>
      <c r="G73" s="35"/>
      <c r="H73" s="35">
        <v>113.91240000000001</v>
      </c>
      <c r="I73" s="35"/>
      <c r="J73" s="35"/>
      <c r="K73" s="35">
        <v>0</v>
      </c>
      <c r="L73" s="35"/>
    </row>
    <row r="74" spans="1:13" ht="56.25" x14ac:dyDescent="0.25">
      <c r="A74" s="14">
        <v>2</v>
      </c>
      <c r="B74" s="2" t="s">
        <v>90</v>
      </c>
      <c r="C74" s="35">
        <v>12587.68</v>
      </c>
      <c r="D74" s="35">
        <f>SUM(E74:L74)</f>
        <v>12587.68</v>
      </c>
      <c r="E74" s="35">
        <v>11328.912</v>
      </c>
      <c r="F74" s="35"/>
      <c r="G74" s="35"/>
      <c r="H74" s="35">
        <v>1258.768</v>
      </c>
      <c r="I74" s="35"/>
      <c r="J74" s="35"/>
      <c r="K74" s="35">
        <v>0</v>
      </c>
      <c r="L74" s="35"/>
    </row>
    <row r="75" spans="1:13" ht="56.25" x14ac:dyDescent="0.25">
      <c r="A75" s="14">
        <v>3</v>
      </c>
      <c r="B75" s="2" t="s">
        <v>88</v>
      </c>
      <c r="C75" s="35">
        <v>6640</v>
      </c>
      <c r="D75" s="35">
        <f>SUM(E75:L75)</f>
        <v>6640</v>
      </c>
      <c r="E75" s="35">
        <v>5976</v>
      </c>
      <c r="F75" s="35"/>
      <c r="G75" s="35"/>
      <c r="H75" s="35">
        <v>664</v>
      </c>
      <c r="I75" s="35"/>
      <c r="J75" s="35"/>
      <c r="K75" s="35">
        <v>0</v>
      </c>
      <c r="L75" s="35"/>
    </row>
    <row r="76" spans="1:13" ht="75" x14ac:dyDescent="0.25">
      <c r="A76" s="14">
        <v>4</v>
      </c>
      <c r="B76" s="4" t="s">
        <v>165</v>
      </c>
      <c r="C76" s="35">
        <v>8349.6049999999996</v>
      </c>
      <c r="D76" s="35">
        <f>SUM(E76:L76)</f>
        <v>8349.6049999999996</v>
      </c>
      <c r="E76" s="35"/>
      <c r="F76" s="35"/>
      <c r="G76" s="35">
        <v>8349.6049999999996</v>
      </c>
      <c r="H76" s="35"/>
      <c r="I76" s="35"/>
      <c r="J76" s="35"/>
      <c r="K76" s="35"/>
      <c r="L76" s="35"/>
    </row>
    <row r="77" spans="1:13" s="7" customFormat="1" ht="22.5" x14ac:dyDescent="0.25">
      <c r="A77" s="13"/>
      <c r="B77" s="29" t="s">
        <v>117</v>
      </c>
      <c r="C77" s="8">
        <f t="shared" ref="C77:L77" si="17">C78+C92+C96+C107+C117+C111</f>
        <v>130460.43399999999</v>
      </c>
      <c r="D77" s="8">
        <f t="shared" si="17"/>
        <v>128432.33072999999</v>
      </c>
      <c r="E77" s="8">
        <f t="shared" si="17"/>
        <v>18372.595999999998</v>
      </c>
      <c r="F77" s="8">
        <f t="shared" si="17"/>
        <v>0</v>
      </c>
      <c r="G77" s="8">
        <f t="shared" si="17"/>
        <v>71289.693729999999</v>
      </c>
      <c r="H77" s="8">
        <f t="shared" si="17"/>
        <v>11050.2</v>
      </c>
      <c r="I77" s="8">
        <f t="shared" si="17"/>
        <v>3895.9</v>
      </c>
      <c r="J77" s="8">
        <f t="shared" si="17"/>
        <v>15732.210999999999</v>
      </c>
      <c r="K77" s="8">
        <f t="shared" si="17"/>
        <v>208.76</v>
      </c>
      <c r="L77" s="8">
        <f t="shared" si="17"/>
        <v>7882.9699999999993</v>
      </c>
    </row>
    <row r="78" spans="1:13" s="30" customFormat="1" ht="45" x14ac:dyDescent="0.25">
      <c r="A78" s="56"/>
      <c r="B78" s="31" t="s">
        <v>16</v>
      </c>
      <c r="C78" s="32">
        <f>SUM(C79:C91)</f>
        <v>8596.4719999999998</v>
      </c>
      <c r="D78" s="32">
        <f t="shared" ref="D78:L78" si="18">SUM(D79:D91)</f>
        <v>8545.5640000000003</v>
      </c>
      <c r="E78" s="32">
        <f t="shared" si="18"/>
        <v>0</v>
      </c>
      <c r="F78" s="32">
        <f t="shared" si="18"/>
        <v>0</v>
      </c>
      <c r="G78" s="32">
        <f t="shared" si="18"/>
        <v>3810.904</v>
      </c>
      <c r="H78" s="32">
        <f t="shared" si="18"/>
        <v>250.2</v>
      </c>
      <c r="I78" s="32">
        <f t="shared" si="18"/>
        <v>1854.5000000000002</v>
      </c>
      <c r="J78" s="32">
        <f t="shared" si="18"/>
        <v>739.899</v>
      </c>
      <c r="K78" s="32">
        <f t="shared" si="18"/>
        <v>208.76</v>
      </c>
      <c r="L78" s="32">
        <f t="shared" si="18"/>
        <v>1681.3009999999999</v>
      </c>
    </row>
    <row r="79" spans="1:13" ht="37.5" x14ac:dyDescent="0.25">
      <c r="A79" s="14">
        <v>1</v>
      </c>
      <c r="B79" s="4" t="s">
        <v>128</v>
      </c>
      <c r="C79" s="35">
        <v>3861.826</v>
      </c>
      <c r="D79" s="35">
        <f t="shared" ref="D79:D89" si="19">SUM(E79:L79)</f>
        <v>3810.904</v>
      </c>
      <c r="E79" s="35"/>
      <c r="F79" s="35"/>
      <c r="G79" s="35">
        <v>3810.904</v>
      </c>
      <c r="H79" s="35"/>
      <c r="I79" s="35"/>
      <c r="J79" s="35"/>
      <c r="K79" s="35"/>
      <c r="L79" s="35"/>
    </row>
    <row r="80" spans="1:13" ht="56.25" x14ac:dyDescent="0.25">
      <c r="A80" s="14">
        <v>2</v>
      </c>
      <c r="B80" s="4" t="s">
        <v>43</v>
      </c>
      <c r="C80" s="35">
        <f>D80</f>
        <v>388.28899999999999</v>
      </c>
      <c r="D80" s="35">
        <f t="shared" si="19"/>
        <v>388.28899999999999</v>
      </c>
      <c r="E80" s="35"/>
      <c r="F80" s="35"/>
      <c r="G80" s="35"/>
      <c r="H80" s="35"/>
      <c r="I80" s="35"/>
      <c r="J80" s="35">
        <v>388.28899999999999</v>
      </c>
      <c r="K80" s="35"/>
      <c r="L80" s="35"/>
    </row>
    <row r="81" spans="1:12" ht="56.25" x14ac:dyDescent="0.25">
      <c r="A81" s="14">
        <v>3</v>
      </c>
      <c r="B81" s="4" t="s">
        <v>44</v>
      </c>
      <c r="C81" s="35">
        <f>D81</f>
        <v>351.61</v>
      </c>
      <c r="D81" s="35">
        <f t="shared" si="19"/>
        <v>351.61</v>
      </c>
      <c r="E81" s="35"/>
      <c r="F81" s="35"/>
      <c r="G81" s="35"/>
      <c r="H81" s="35"/>
      <c r="I81" s="35"/>
      <c r="J81" s="35">
        <v>351.61</v>
      </c>
      <c r="K81" s="35"/>
      <c r="L81" s="35"/>
    </row>
    <row r="82" spans="1:12" ht="37.5" x14ac:dyDescent="0.25">
      <c r="A82" s="14">
        <v>4</v>
      </c>
      <c r="B82" s="4" t="s">
        <v>204</v>
      </c>
      <c r="C82" s="35">
        <v>573.83199999999999</v>
      </c>
      <c r="D82" s="35">
        <f t="shared" si="19"/>
        <v>573.83100000000002</v>
      </c>
      <c r="E82" s="35"/>
      <c r="F82" s="5"/>
      <c r="G82" s="35"/>
      <c r="H82" s="35"/>
      <c r="I82" s="35">
        <v>299.44</v>
      </c>
      <c r="J82" s="35"/>
      <c r="K82" s="35">
        <v>28.611999999999998</v>
      </c>
      <c r="L82" s="35">
        <v>245.779</v>
      </c>
    </row>
    <row r="83" spans="1:12" ht="56.25" x14ac:dyDescent="0.25">
      <c r="A83" s="14">
        <v>5</v>
      </c>
      <c r="B83" s="4" t="s">
        <v>205</v>
      </c>
      <c r="C83" s="35">
        <v>858.25800000000004</v>
      </c>
      <c r="D83" s="35">
        <f t="shared" si="19"/>
        <v>858.25599999999997</v>
      </c>
      <c r="E83" s="35"/>
      <c r="F83" s="5"/>
      <c r="G83" s="35"/>
      <c r="H83" s="35"/>
      <c r="I83" s="35">
        <v>481.82</v>
      </c>
      <c r="J83" s="35"/>
      <c r="K83" s="35">
        <v>51.436</v>
      </c>
      <c r="L83" s="35">
        <v>325</v>
      </c>
    </row>
    <row r="84" spans="1:12" ht="56.25" x14ac:dyDescent="0.25">
      <c r="A84" s="14">
        <v>6</v>
      </c>
      <c r="B84" s="4" t="s">
        <v>206</v>
      </c>
      <c r="C84" s="35">
        <v>340.79300000000001</v>
      </c>
      <c r="D84" s="35">
        <f t="shared" si="19"/>
        <v>340.79700000000003</v>
      </c>
      <c r="E84" s="35"/>
      <c r="F84" s="5"/>
      <c r="G84" s="35"/>
      <c r="H84" s="35"/>
      <c r="I84" s="35">
        <v>152.91</v>
      </c>
      <c r="J84" s="35"/>
      <c r="K84" s="35">
        <v>17.489999999999998</v>
      </c>
      <c r="L84" s="35">
        <v>170.39699999999999</v>
      </c>
    </row>
    <row r="85" spans="1:12" ht="75" x14ac:dyDescent="0.25">
      <c r="A85" s="14">
        <v>7</v>
      </c>
      <c r="B85" s="4" t="s">
        <v>207</v>
      </c>
      <c r="C85" s="35">
        <v>372.45600000000002</v>
      </c>
      <c r="D85" s="35">
        <f t="shared" si="19"/>
        <v>372.46100000000001</v>
      </c>
      <c r="E85" s="35"/>
      <c r="F85" s="5"/>
      <c r="G85" s="35"/>
      <c r="H85" s="35"/>
      <c r="I85" s="35">
        <v>167.61</v>
      </c>
      <c r="J85" s="35"/>
      <c r="K85" s="35">
        <v>18.623000000000001</v>
      </c>
      <c r="L85" s="35">
        <v>186.22800000000001</v>
      </c>
    </row>
    <row r="86" spans="1:12" ht="56.25" x14ac:dyDescent="0.25">
      <c r="A86" s="14">
        <v>8</v>
      </c>
      <c r="B86" s="4" t="s">
        <v>208</v>
      </c>
      <c r="C86" s="35">
        <v>463.29500000000002</v>
      </c>
      <c r="D86" s="35">
        <f t="shared" si="19"/>
        <v>463.29899999999998</v>
      </c>
      <c r="E86" s="35"/>
      <c r="F86" s="5"/>
      <c r="G86" s="35"/>
      <c r="H86" s="35"/>
      <c r="I86" s="35">
        <v>206.17</v>
      </c>
      <c r="J86" s="35"/>
      <c r="K86" s="35">
        <v>25.481999999999999</v>
      </c>
      <c r="L86" s="35">
        <v>231.64699999999999</v>
      </c>
    </row>
    <row r="87" spans="1:12" ht="56.25" x14ac:dyDescent="0.25">
      <c r="A87" s="14">
        <v>9</v>
      </c>
      <c r="B87" s="4" t="s">
        <v>209</v>
      </c>
      <c r="C87" s="35">
        <v>327.19600000000003</v>
      </c>
      <c r="D87" s="35">
        <f t="shared" si="19"/>
        <v>327.19799999999998</v>
      </c>
      <c r="E87" s="35"/>
      <c r="F87" s="5"/>
      <c r="G87" s="35"/>
      <c r="H87" s="35"/>
      <c r="I87" s="35">
        <v>147.24</v>
      </c>
      <c r="J87" s="35"/>
      <c r="K87" s="35">
        <v>16.361000000000001</v>
      </c>
      <c r="L87" s="35">
        <v>163.59700000000001</v>
      </c>
    </row>
    <row r="88" spans="1:12" ht="112.5" x14ac:dyDescent="0.25">
      <c r="A88" s="14">
        <v>10</v>
      </c>
      <c r="B88" s="4" t="s">
        <v>210</v>
      </c>
      <c r="C88" s="35">
        <v>380.83499999999998</v>
      </c>
      <c r="D88" s="35">
        <f t="shared" si="19"/>
        <v>380.839</v>
      </c>
      <c r="E88" s="35"/>
      <c r="F88" s="5"/>
      <c r="G88" s="35"/>
      <c r="H88" s="35"/>
      <c r="I88" s="35">
        <v>171.38</v>
      </c>
      <c r="J88" s="35"/>
      <c r="K88" s="35">
        <v>20.806000000000001</v>
      </c>
      <c r="L88" s="35">
        <v>188.65299999999999</v>
      </c>
    </row>
    <row r="89" spans="1:12" ht="56.25" x14ac:dyDescent="0.25">
      <c r="A89" s="14">
        <v>11</v>
      </c>
      <c r="B89" s="4" t="s">
        <v>211</v>
      </c>
      <c r="C89" s="35">
        <v>427.88200000000001</v>
      </c>
      <c r="D89" s="35">
        <f t="shared" si="19"/>
        <v>427.88</v>
      </c>
      <c r="E89" s="35"/>
      <c r="F89" s="5"/>
      <c r="G89" s="35"/>
      <c r="H89" s="35"/>
      <c r="I89" s="35">
        <v>227.93</v>
      </c>
      <c r="J89" s="35"/>
      <c r="K89" s="35">
        <v>29.95</v>
      </c>
      <c r="L89" s="35">
        <v>170</v>
      </c>
    </row>
    <row r="90" spans="1:12" ht="56.25" x14ac:dyDescent="0.25">
      <c r="A90" s="14">
        <v>12</v>
      </c>
      <c r="B90" s="4" t="s">
        <v>265</v>
      </c>
      <c r="C90" s="35">
        <v>239.2</v>
      </c>
      <c r="D90" s="35">
        <v>239.2</v>
      </c>
      <c r="E90" s="35"/>
      <c r="F90" s="5"/>
      <c r="G90" s="5"/>
      <c r="H90" s="35">
        <v>239.2</v>
      </c>
      <c r="I90" s="35"/>
      <c r="J90" s="35"/>
      <c r="K90" s="35"/>
      <c r="L90" s="35"/>
    </row>
    <row r="91" spans="1:12" ht="56.25" x14ac:dyDescent="0.25">
      <c r="A91" s="14">
        <v>13</v>
      </c>
      <c r="B91" s="4" t="s">
        <v>245</v>
      </c>
      <c r="C91" s="35">
        <v>11</v>
      </c>
      <c r="D91" s="35">
        <v>11</v>
      </c>
      <c r="E91" s="35"/>
      <c r="F91" s="5"/>
      <c r="G91" s="35"/>
      <c r="H91" s="35">
        <v>11</v>
      </c>
      <c r="I91" s="35"/>
      <c r="J91" s="35"/>
      <c r="K91" s="35"/>
      <c r="L91" s="35"/>
    </row>
    <row r="92" spans="1:12" s="30" customFormat="1" ht="22.5" x14ac:dyDescent="0.25">
      <c r="A92" s="56"/>
      <c r="B92" s="31" t="s">
        <v>112</v>
      </c>
      <c r="C92" s="32">
        <f t="shared" ref="C92:L92" si="20">SUM(C93:C95)</f>
        <v>65591.678</v>
      </c>
      <c r="D92" s="32">
        <f t="shared" si="20"/>
        <v>65554.739730000001</v>
      </c>
      <c r="E92" s="32">
        <f t="shared" si="20"/>
        <v>0</v>
      </c>
      <c r="F92" s="32">
        <f t="shared" si="20"/>
        <v>0</v>
      </c>
      <c r="G92" s="32">
        <f t="shared" si="20"/>
        <v>65554.739730000001</v>
      </c>
      <c r="H92" s="38">
        <f t="shared" si="20"/>
        <v>0</v>
      </c>
      <c r="I92" s="32">
        <f t="shared" si="20"/>
        <v>0</v>
      </c>
      <c r="J92" s="32">
        <f t="shared" si="20"/>
        <v>0</v>
      </c>
      <c r="K92" s="32">
        <f t="shared" si="20"/>
        <v>0</v>
      </c>
      <c r="L92" s="32">
        <f t="shared" si="20"/>
        <v>0</v>
      </c>
    </row>
    <row r="93" spans="1:12" ht="37.5" x14ac:dyDescent="0.25">
      <c r="A93" s="14">
        <v>14</v>
      </c>
      <c r="B93" s="4" t="s">
        <v>125</v>
      </c>
      <c r="C93" s="35">
        <v>20795.826000000001</v>
      </c>
      <c r="D93" s="35">
        <f>SUM(E93:L93)</f>
        <v>20791.198</v>
      </c>
      <c r="E93" s="35"/>
      <c r="F93" s="35"/>
      <c r="G93" s="35">
        <v>20791.198</v>
      </c>
      <c r="H93" s="35"/>
      <c r="I93" s="35"/>
      <c r="J93" s="35"/>
      <c r="K93" s="35"/>
      <c r="L93" s="35"/>
    </row>
    <row r="94" spans="1:12" ht="37.5" x14ac:dyDescent="0.25">
      <c r="A94" s="14">
        <v>15</v>
      </c>
      <c r="B94" s="4" t="s">
        <v>126</v>
      </c>
      <c r="C94" s="35">
        <v>24345.991000000002</v>
      </c>
      <c r="D94" s="35">
        <f t="shared" ref="D94:D104" si="21">SUM(E94:L94)</f>
        <v>24339.701999999997</v>
      </c>
      <c r="E94" s="35"/>
      <c r="F94" s="35"/>
      <c r="G94" s="35">
        <v>24339.701999999997</v>
      </c>
      <c r="H94" s="35"/>
      <c r="I94" s="35"/>
      <c r="J94" s="35"/>
      <c r="K94" s="35"/>
      <c r="L94" s="35"/>
    </row>
    <row r="95" spans="1:12" ht="56.25" x14ac:dyDescent="0.25">
      <c r="A95" s="14">
        <v>16</v>
      </c>
      <c r="B95" s="4" t="s">
        <v>390</v>
      </c>
      <c r="C95" s="35">
        <v>20449.860999999997</v>
      </c>
      <c r="D95" s="35">
        <f t="shared" si="21"/>
        <v>20423.83973</v>
      </c>
      <c r="E95" s="35"/>
      <c r="F95" s="35"/>
      <c r="G95" s="35">
        <v>20423.83973</v>
      </c>
      <c r="H95" s="35"/>
      <c r="I95" s="35"/>
      <c r="J95" s="35"/>
      <c r="K95" s="35"/>
      <c r="L95" s="35"/>
    </row>
    <row r="96" spans="1:12" s="30" customFormat="1" ht="45" x14ac:dyDescent="0.25">
      <c r="A96" s="56"/>
      <c r="B96" s="31" t="s">
        <v>32</v>
      </c>
      <c r="C96" s="32">
        <f>SUM(C97:C106)</f>
        <v>20330.167000000001</v>
      </c>
      <c r="D96" s="32">
        <f t="shared" ref="D96:L96" si="22">SUM(D97:D106)</f>
        <v>19139.553</v>
      </c>
      <c r="E96" s="32">
        <f t="shared" si="22"/>
        <v>0</v>
      </c>
      <c r="F96" s="32">
        <f t="shared" si="22"/>
        <v>0</v>
      </c>
      <c r="G96" s="32">
        <f t="shared" si="22"/>
        <v>1924.05</v>
      </c>
      <c r="H96" s="38">
        <f t="shared" si="22"/>
        <v>7300</v>
      </c>
      <c r="I96" s="32">
        <f t="shared" si="22"/>
        <v>0</v>
      </c>
      <c r="J96" s="32">
        <f t="shared" si="22"/>
        <v>9915.5030000000006</v>
      </c>
      <c r="K96" s="32">
        <f t="shared" si="22"/>
        <v>0</v>
      </c>
      <c r="L96" s="32">
        <f t="shared" si="22"/>
        <v>0</v>
      </c>
    </row>
    <row r="97" spans="1:12" ht="75" x14ac:dyDescent="0.25">
      <c r="A97" s="14">
        <v>17</v>
      </c>
      <c r="B97" s="2" t="s">
        <v>127</v>
      </c>
      <c r="C97" s="35">
        <v>3114.6639999999998</v>
      </c>
      <c r="D97" s="35">
        <f t="shared" si="21"/>
        <v>1924.05</v>
      </c>
      <c r="E97" s="35"/>
      <c r="F97" s="35"/>
      <c r="G97" s="35">
        <v>1924.05</v>
      </c>
      <c r="H97" s="35"/>
      <c r="I97" s="35"/>
      <c r="J97" s="35"/>
      <c r="K97" s="35"/>
      <c r="L97" s="35"/>
    </row>
    <row r="98" spans="1:12" ht="93.75" x14ac:dyDescent="0.25">
      <c r="A98" s="14">
        <v>18</v>
      </c>
      <c r="B98" s="4" t="s">
        <v>306</v>
      </c>
      <c r="C98" s="35">
        <f t="shared" ref="C98:C104" si="23">D98</f>
        <v>148.44999999999999</v>
      </c>
      <c r="D98" s="35">
        <f t="shared" si="21"/>
        <v>148.44999999999999</v>
      </c>
      <c r="E98" s="35"/>
      <c r="F98" s="35"/>
      <c r="G98" s="35"/>
      <c r="H98" s="35"/>
      <c r="I98" s="35"/>
      <c r="J98" s="35">
        <v>148.44999999999999</v>
      </c>
      <c r="K98" s="35"/>
      <c r="L98" s="35"/>
    </row>
    <row r="99" spans="1:12" ht="93.75" x14ac:dyDescent="0.25">
      <c r="A99" s="14">
        <v>19</v>
      </c>
      <c r="B99" s="4" t="s">
        <v>307</v>
      </c>
      <c r="C99" s="35">
        <f t="shared" si="23"/>
        <v>577.11800000000005</v>
      </c>
      <c r="D99" s="35">
        <f t="shared" si="21"/>
        <v>577.11800000000005</v>
      </c>
      <c r="E99" s="35"/>
      <c r="F99" s="35"/>
      <c r="G99" s="35"/>
      <c r="H99" s="35"/>
      <c r="I99" s="35"/>
      <c r="J99" s="35">
        <v>577.11800000000005</v>
      </c>
      <c r="K99" s="35"/>
      <c r="L99" s="35"/>
    </row>
    <row r="100" spans="1:12" ht="93.75" x14ac:dyDescent="0.25">
      <c r="A100" s="14">
        <v>20</v>
      </c>
      <c r="B100" s="4" t="s">
        <v>308</v>
      </c>
      <c r="C100" s="35">
        <f t="shared" si="23"/>
        <v>1477.675</v>
      </c>
      <c r="D100" s="35">
        <f t="shared" si="21"/>
        <v>1477.675</v>
      </c>
      <c r="E100" s="35"/>
      <c r="F100" s="35"/>
      <c r="G100" s="35"/>
      <c r="H100" s="35"/>
      <c r="I100" s="35"/>
      <c r="J100" s="35">
        <v>1477.675</v>
      </c>
      <c r="K100" s="35"/>
      <c r="L100" s="35"/>
    </row>
    <row r="101" spans="1:12" ht="93.75" x14ac:dyDescent="0.25">
      <c r="A101" s="14">
        <v>21</v>
      </c>
      <c r="B101" s="4" t="s">
        <v>309</v>
      </c>
      <c r="C101" s="35">
        <f t="shared" si="23"/>
        <v>1366.5609999999999</v>
      </c>
      <c r="D101" s="35">
        <f t="shared" si="21"/>
        <v>1366.5609999999999</v>
      </c>
      <c r="E101" s="35"/>
      <c r="F101" s="35"/>
      <c r="G101" s="35"/>
      <c r="H101" s="35"/>
      <c r="I101" s="35"/>
      <c r="J101" s="35">
        <v>1366.5609999999999</v>
      </c>
      <c r="K101" s="35"/>
      <c r="L101" s="35"/>
    </row>
    <row r="102" spans="1:12" ht="93.75" x14ac:dyDescent="0.25">
      <c r="A102" s="14">
        <v>22</v>
      </c>
      <c r="B102" s="4" t="s">
        <v>310</v>
      </c>
      <c r="C102" s="35">
        <f t="shared" si="23"/>
        <v>1294.306</v>
      </c>
      <c r="D102" s="35">
        <f t="shared" si="21"/>
        <v>1294.306</v>
      </c>
      <c r="E102" s="35"/>
      <c r="F102" s="35"/>
      <c r="G102" s="35"/>
      <c r="H102" s="35"/>
      <c r="I102" s="35"/>
      <c r="J102" s="35">
        <v>1294.306</v>
      </c>
      <c r="K102" s="35"/>
      <c r="L102" s="35"/>
    </row>
    <row r="103" spans="1:12" ht="93.75" x14ac:dyDescent="0.25">
      <c r="A103" s="14">
        <v>23</v>
      </c>
      <c r="B103" s="4" t="s">
        <v>311</v>
      </c>
      <c r="C103" s="35">
        <f t="shared" si="23"/>
        <v>2299</v>
      </c>
      <c r="D103" s="35">
        <f t="shared" si="21"/>
        <v>2299</v>
      </c>
      <c r="E103" s="35"/>
      <c r="F103" s="35"/>
      <c r="G103" s="35"/>
      <c r="H103" s="35"/>
      <c r="I103" s="35"/>
      <c r="J103" s="35">
        <v>2299</v>
      </c>
      <c r="K103" s="35"/>
      <c r="L103" s="35"/>
    </row>
    <row r="104" spans="1:12" ht="93.75" x14ac:dyDescent="0.25">
      <c r="A104" s="14">
        <v>24</v>
      </c>
      <c r="B104" s="4" t="s">
        <v>312</v>
      </c>
      <c r="C104" s="35">
        <f t="shared" si="23"/>
        <v>1530</v>
      </c>
      <c r="D104" s="35">
        <f t="shared" si="21"/>
        <v>1530</v>
      </c>
      <c r="E104" s="35"/>
      <c r="F104" s="35"/>
      <c r="G104" s="35"/>
      <c r="H104" s="35"/>
      <c r="I104" s="35"/>
      <c r="J104" s="35">
        <v>1530</v>
      </c>
      <c r="K104" s="35"/>
      <c r="L104" s="35"/>
    </row>
    <row r="105" spans="1:12" ht="75" x14ac:dyDescent="0.25">
      <c r="A105" s="14">
        <v>25</v>
      </c>
      <c r="B105" s="4" t="s">
        <v>313</v>
      </c>
      <c r="C105" s="35">
        <f>D105</f>
        <v>1222.393</v>
      </c>
      <c r="D105" s="35">
        <f>SUM(E105:L105)</f>
        <v>1222.393</v>
      </c>
      <c r="E105" s="35"/>
      <c r="F105" s="35"/>
      <c r="G105" s="35"/>
      <c r="H105" s="35"/>
      <c r="I105" s="35"/>
      <c r="J105" s="35">
        <v>1222.393</v>
      </c>
      <c r="K105" s="35"/>
      <c r="L105" s="35"/>
    </row>
    <row r="106" spans="1:12" ht="56.25" x14ac:dyDescent="0.25">
      <c r="A106" s="14">
        <v>26</v>
      </c>
      <c r="B106" s="4" t="s">
        <v>241</v>
      </c>
      <c r="C106" s="35">
        <f>D106</f>
        <v>7300</v>
      </c>
      <c r="D106" s="35">
        <f>SUM(E106:L106)</f>
        <v>7300</v>
      </c>
      <c r="E106" s="35"/>
      <c r="F106" s="5"/>
      <c r="G106" s="35"/>
      <c r="H106" s="35">
        <v>7300</v>
      </c>
      <c r="I106" s="35"/>
      <c r="J106" s="46"/>
      <c r="K106" s="35"/>
      <c r="L106" s="35"/>
    </row>
    <row r="107" spans="1:12" s="30" customFormat="1" ht="22.5" x14ac:dyDescent="0.25">
      <c r="A107" s="56"/>
      <c r="B107" s="31" t="s">
        <v>115</v>
      </c>
      <c r="C107" s="32">
        <f>SUM(C108:C110)</f>
        <v>9701.6689999999999</v>
      </c>
      <c r="D107" s="32">
        <f t="shared" ref="D107:L107" si="24">SUM(D108:D110)</f>
        <v>9701.6689999999999</v>
      </c>
      <c r="E107" s="32">
        <f t="shared" si="24"/>
        <v>0</v>
      </c>
      <c r="F107" s="32">
        <f t="shared" si="24"/>
        <v>0</v>
      </c>
      <c r="G107" s="32">
        <f t="shared" si="24"/>
        <v>0</v>
      </c>
      <c r="H107" s="38">
        <f t="shared" si="24"/>
        <v>3500</v>
      </c>
      <c r="I107" s="32">
        <f t="shared" si="24"/>
        <v>0</v>
      </c>
      <c r="J107" s="32">
        <f t="shared" si="24"/>
        <v>0</v>
      </c>
      <c r="K107" s="32">
        <f t="shared" si="24"/>
        <v>0</v>
      </c>
      <c r="L107" s="32">
        <f t="shared" si="24"/>
        <v>6201.6689999999999</v>
      </c>
    </row>
    <row r="108" spans="1:12" ht="56.25" x14ac:dyDescent="0.25">
      <c r="A108" s="14">
        <v>27</v>
      </c>
      <c r="B108" s="4" t="s">
        <v>219</v>
      </c>
      <c r="C108" s="35">
        <f>D108</f>
        <v>3342.18</v>
      </c>
      <c r="D108" s="35">
        <f>SUM(E108:L108)</f>
        <v>3342.18</v>
      </c>
      <c r="E108" s="35"/>
      <c r="F108" s="5"/>
      <c r="G108" s="35"/>
      <c r="H108" s="35"/>
      <c r="I108" s="35">
        <v>0</v>
      </c>
      <c r="J108" s="42"/>
      <c r="K108" s="35">
        <v>0</v>
      </c>
      <c r="L108" s="35">
        <v>3342.18</v>
      </c>
    </row>
    <row r="109" spans="1:12" ht="37.5" x14ac:dyDescent="0.25">
      <c r="A109" s="14">
        <v>28</v>
      </c>
      <c r="B109" s="4" t="s">
        <v>220</v>
      </c>
      <c r="C109" s="35">
        <f>D109</f>
        <v>2859.489</v>
      </c>
      <c r="D109" s="35">
        <f>SUM(E109:L109)</f>
        <v>2859.489</v>
      </c>
      <c r="E109" s="35"/>
      <c r="F109" s="5"/>
      <c r="G109" s="35"/>
      <c r="H109" s="35"/>
      <c r="I109" s="35">
        <v>0</v>
      </c>
      <c r="J109" s="42"/>
      <c r="K109" s="35">
        <v>0</v>
      </c>
      <c r="L109" s="35">
        <v>2859.489</v>
      </c>
    </row>
    <row r="110" spans="1:12" ht="75" x14ac:dyDescent="0.25">
      <c r="A110" s="14">
        <v>29</v>
      </c>
      <c r="B110" s="4" t="s">
        <v>232</v>
      </c>
      <c r="C110" s="35">
        <f>D110</f>
        <v>3500</v>
      </c>
      <c r="D110" s="35">
        <f>SUM(E110:L110)</f>
        <v>3500</v>
      </c>
      <c r="E110" s="35"/>
      <c r="F110" s="5"/>
      <c r="G110" s="35"/>
      <c r="H110" s="35">
        <v>3500</v>
      </c>
      <c r="I110" s="35"/>
      <c r="J110" s="42"/>
      <c r="K110" s="35"/>
      <c r="L110" s="35"/>
    </row>
    <row r="111" spans="1:12" s="30" customFormat="1" ht="45" x14ac:dyDescent="0.25">
      <c r="A111" s="56"/>
      <c r="B111" s="31" t="s">
        <v>111</v>
      </c>
      <c r="C111" s="32">
        <f>SUM(C112:C116)</f>
        <v>24425.487999999998</v>
      </c>
      <c r="D111" s="32">
        <f t="shared" ref="D111:L111" si="25">SUM(D112:D116)</f>
        <v>24389.444999999996</v>
      </c>
      <c r="E111" s="32">
        <f t="shared" si="25"/>
        <v>17381.371999999999</v>
      </c>
      <c r="F111" s="32">
        <f t="shared" si="25"/>
        <v>0</v>
      </c>
      <c r="G111" s="32">
        <f t="shared" si="25"/>
        <v>0</v>
      </c>
      <c r="H111" s="38">
        <f t="shared" si="25"/>
        <v>0</v>
      </c>
      <c r="I111" s="32">
        <f t="shared" si="25"/>
        <v>1931.2639999999999</v>
      </c>
      <c r="J111" s="32">
        <f t="shared" si="25"/>
        <v>5076.8090000000002</v>
      </c>
      <c r="K111" s="32">
        <f t="shared" si="25"/>
        <v>0</v>
      </c>
      <c r="L111" s="32">
        <f t="shared" si="25"/>
        <v>0</v>
      </c>
    </row>
    <row r="112" spans="1:12" ht="37.5" x14ac:dyDescent="0.25">
      <c r="A112" s="14">
        <v>30</v>
      </c>
      <c r="B112" s="4" t="s">
        <v>92</v>
      </c>
      <c r="C112" s="35">
        <v>19348.679</v>
      </c>
      <c r="D112" s="35">
        <f t="shared" ref="D112:D118" si="26">SUM(E112:L112)</f>
        <v>19312.635999999999</v>
      </c>
      <c r="E112" s="35">
        <v>17381.371999999999</v>
      </c>
      <c r="F112" s="35"/>
      <c r="G112" s="35"/>
      <c r="H112" s="35"/>
      <c r="I112" s="35">
        <v>1931.2639999999999</v>
      </c>
      <c r="J112" s="35"/>
      <c r="K112" s="35">
        <v>0</v>
      </c>
      <c r="L112" s="35"/>
    </row>
    <row r="113" spans="1:12" ht="56.25" x14ac:dyDescent="0.25">
      <c r="A113" s="14">
        <v>31</v>
      </c>
      <c r="B113" s="4" t="s">
        <v>45</v>
      </c>
      <c r="C113" s="35">
        <f>D113</f>
        <v>1303.69</v>
      </c>
      <c r="D113" s="35">
        <f t="shared" si="26"/>
        <v>1303.69</v>
      </c>
      <c r="E113" s="35"/>
      <c r="F113" s="35"/>
      <c r="G113" s="35"/>
      <c r="H113" s="35"/>
      <c r="I113" s="35"/>
      <c r="J113" s="35">
        <v>1303.69</v>
      </c>
      <c r="K113" s="35"/>
      <c r="L113" s="35"/>
    </row>
    <row r="114" spans="1:12" ht="56.25" x14ac:dyDescent="0.25">
      <c r="A114" s="14">
        <v>32</v>
      </c>
      <c r="B114" s="4" t="s">
        <v>314</v>
      </c>
      <c r="C114" s="35">
        <f>D114</f>
        <v>1301.6179999999999</v>
      </c>
      <c r="D114" s="35">
        <f t="shared" si="26"/>
        <v>1301.6179999999999</v>
      </c>
      <c r="E114" s="35"/>
      <c r="F114" s="35"/>
      <c r="G114" s="35"/>
      <c r="H114" s="35"/>
      <c r="I114" s="35"/>
      <c r="J114" s="35">
        <v>1301.6179999999999</v>
      </c>
      <c r="K114" s="35"/>
      <c r="L114" s="35"/>
    </row>
    <row r="115" spans="1:12" ht="56.25" x14ac:dyDescent="0.25">
      <c r="A115" s="14">
        <v>33</v>
      </c>
      <c r="B115" s="4" t="s">
        <v>46</v>
      </c>
      <c r="C115" s="35">
        <f>D115</f>
        <v>1301.268</v>
      </c>
      <c r="D115" s="35">
        <f t="shared" si="26"/>
        <v>1301.268</v>
      </c>
      <c r="E115" s="35"/>
      <c r="F115" s="35"/>
      <c r="G115" s="35"/>
      <c r="H115" s="35"/>
      <c r="I115" s="35"/>
      <c r="J115" s="35">
        <v>1301.268</v>
      </c>
      <c r="K115" s="35"/>
      <c r="L115" s="35"/>
    </row>
    <row r="116" spans="1:12" ht="56.25" x14ac:dyDescent="0.25">
      <c r="A116" s="14">
        <v>34</v>
      </c>
      <c r="B116" s="4" t="s">
        <v>315</v>
      </c>
      <c r="C116" s="35">
        <f>D116</f>
        <v>1170.2329999999999</v>
      </c>
      <c r="D116" s="35">
        <f t="shared" si="26"/>
        <v>1170.2329999999999</v>
      </c>
      <c r="E116" s="35"/>
      <c r="F116" s="35"/>
      <c r="G116" s="35"/>
      <c r="H116" s="35"/>
      <c r="I116" s="35"/>
      <c r="J116" s="35">
        <v>1170.2329999999999</v>
      </c>
      <c r="K116" s="35"/>
      <c r="L116" s="35"/>
    </row>
    <row r="117" spans="1:12" s="30" customFormat="1" ht="22.5" x14ac:dyDescent="0.25">
      <c r="A117" s="56"/>
      <c r="B117" s="31" t="s">
        <v>118</v>
      </c>
      <c r="C117" s="32">
        <f>C118</f>
        <v>1814.96</v>
      </c>
      <c r="D117" s="32">
        <f t="shared" ref="D117:L117" si="27">D118</f>
        <v>1101.3600000000001</v>
      </c>
      <c r="E117" s="32">
        <f t="shared" si="27"/>
        <v>991.22400000000005</v>
      </c>
      <c r="F117" s="32">
        <f t="shared" si="27"/>
        <v>0</v>
      </c>
      <c r="G117" s="32">
        <f t="shared" si="27"/>
        <v>0</v>
      </c>
      <c r="H117" s="38">
        <f t="shared" si="27"/>
        <v>0</v>
      </c>
      <c r="I117" s="32">
        <f t="shared" si="27"/>
        <v>110.136</v>
      </c>
      <c r="J117" s="32">
        <f t="shared" si="27"/>
        <v>0</v>
      </c>
      <c r="K117" s="32">
        <f t="shared" si="27"/>
        <v>0</v>
      </c>
      <c r="L117" s="32">
        <f t="shared" si="27"/>
        <v>0</v>
      </c>
    </row>
    <row r="118" spans="1:12" ht="37.5" x14ac:dyDescent="0.25">
      <c r="A118" s="14">
        <v>35</v>
      </c>
      <c r="B118" s="25" t="s">
        <v>93</v>
      </c>
      <c r="C118" s="35">
        <v>1814.96</v>
      </c>
      <c r="D118" s="35">
        <f t="shared" si="26"/>
        <v>1101.3600000000001</v>
      </c>
      <c r="E118" s="35">
        <v>991.22400000000005</v>
      </c>
      <c r="F118" s="35"/>
      <c r="G118" s="35"/>
      <c r="H118" s="35"/>
      <c r="I118" s="35">
        <v>110.136</v>
      </c>
      <c r="J118" s="35"/>
      <c r="K118" s="35">
        <v>0</v>
      </c>
      <c r="L118" s="35"/>
    </row>
    <row r="119" spans="1:12" s="7" customFormat="1" ht="22.5" x14ac:dyDescent="0.25">
      <c r="A119" s="13"/>
      <c r="B119" s="29" t="s">
        <v>15</v>
      </c>
      <c r="C119" s="8">
        <f t="shared" ref="C119:L119" si="28">C120+C122+C127+C142+C144+C140</f>
        <v>138678.70400000003</v>
      </c>
      <c r="D119" s="8">
        <f t="shared" si="28"/>
        <v>113995.41989999999</v>
      </c>
      <c r="E119" s="8">
        <f t="shared" si="28"/>
        <v>25556.078999999998</v>
      </c>
      <c r="F119" s="8">
        <f t="shared" si="28"/>
        <v>0</v>
      </c>
      <c r="G119" s="8">
        <f t="shared" si="28"/>
        <v>64604.13</v>
      </c>
      <c r="H119" s="51">
        <f t="shared" si="28"/>
        <v>5481.027</v>
      </c>
      <c r="I119" s="8">
        <f t="shared" si="28"/>
        <v>44.183900000000001</v>
      </c>
      <c r="J119" s="8">
        <f t="shared" si="28"/>
        <v>18310</v>
      </c>
      <c r="K119" s="8">
        <f t="shared" si="28"/>
        <v>0</v>
      </c>
      <c r="L119" s="8">
        <f t="shared" si="28"/>
        <v>0</v>
      </c>
    </row>
    <row r="120" spans="1:12" s="30" customFormat="1" ht="22.5" x14ac:dyDescent="0.25">
      <c r="A120" s="56"/>
      <c r="B120" s="31" t="s">
        <v>112</v>
      </c>
      <c r="C120" s="32">
        <f>C121</f>
        <v>64614.000000000007</v>
      </c>
      <c r="D120" s="32">
        <f t="shared" ref="D120:L120" si="29">D121</f>
        <v>64604.13</v>
      </c>
      <c r="E120" s="32">
        <f t="shared" si="29"/>
        <v>0</v>
      </c>
      <c r="F120" s="32">
        <f t="shared" si="29"/>
        <v>0</v>
      </c>
      <c r="G120" s="32">
        <f t="shared" si="29"/>
        <v>64604.13</v>
      </c>
      <c r="H120" s="38">
        <f t="shared" si="29"/>
        <v>0</v>
      </c>
      <c r="I120" s="32">
        <f t="shared" si="29"/>
        <v>0</v>
      </c>
      <c r="J120" s="32">
        <f t="shared" si="29"/>
        <v>0</v>
      </c>
      <c r="K120" s="32">
        <f t="shared" si="29"/>
        <v>0</v>
      </c>
      <c r="L120" s="32">
        <f t="shared" si="29"/>
        <v>0</v>
      </c>
    </row>
    <row r="121" spans="1:12" ht="75" x14ac:dyDescent="0.25">
      <c r="A121" s="14">
        <v>1</v>
      </c>
      <c r="B121" s="2" t="s">
        <v>124</v>
      </c>
      <c r="C121" s="35">
        <v>64614.000000000007</v>
      </c>
      <c r="D121" s="35">
        <f>SUM(E121:L121)</f>
        <v>64604.13</v>
      </c>
      <c r="E121" s="35"/>
      <c r="F121" s="35"/>
      <c r="G121" s="35">
        <v>64604.13</v>
      </c>
      <c r="H121" s="35"/>
      <c r="I121" s="35"/>
      <c r="J121" s="35"/>
      <c r="K121" s="35"/>
      <c r="L121" s="35"/>
    </row>
    <row r="122" spans="1:12" s="30" customFormat="1" ht="22.5" x14ac:dyDescent="0.25">
      <c r="A122" s="56"/>
      <c r="B122" s="31" t="s">
        <v>114</v>
      </c>
      <c r="C122" s="32">
        <f>SUM(C123:C126)</f>
        <v>3027.7570000000001</v>
      </c>
      <c r="D122" s="32">
        <f t="shared" ref="D122:L122" si="30">SUM(D123:D126)</f>
        <v>3027.7570000000001</v>
      </c>
      <c r="E122" s="32">
        <f t="shared" si="30"/>
        <v>0</v>
      </c>
      <c r="F122" s="32">
        <f t="shared" si="30"/>
        <v>0</v>
      </c>
      <c r="G122" s="32">
        <f t="shared" si="30"/>
        <v>0</v>
      </c>
      <c r="H122" s="38">
        <f t="shared" si="30"/>
        <v>1575.854</v>
      </c>
      <c r="I122" s="32">
        <f t="shared" si="30"/>
        <v>0</v>
      </c>
      <c r="J122" s="32">
        <f t="shared" si="30"/>
        <v>1451.903</v>
      </c>
      <c r="K122" s="32">
        <f t="shared" si="30"/>
        <v>0</v>
      </c>
      <c r="L122" s="32">
        <f t="shared" si="30"/>
        <v>0</v>
      </c>
    </row>
    <row r="123" spans="1:12" ht="56.25" x14ac:dyDescent="0.25">
      <c r="A123" s="14">
        <v>2</v>
      </c>
      <c r="B123" s="2" t="s">
        <v>190</v>
      </c>
      <c r="C123" s="35">
        <f>D123</f>
        <v>1005.991</v>
      </c>
      <c r="D123" s="35">
        <f>SUM(E123:L123)</f>
        <v>1005.991</v>
      </c>
      <c r="E123" s="35"/>
      <c r="F123" s="35"/>
      <c r="G123" s="35"/>
      <c r="H123" s="35"/>
      <c r="I123" s="35"/>
      <c r="J123" s="35">
        <v>1005.991</v>
      </c>
      <c r="K123" s="35"/>
      <c r="L123" s="35"/>
    </row>
    <row r="124" spans="1:12" ht="75" x14ac:dyDescent="0.25">
      <c r="A124" s="14">
        <v>3</v>
      </c>
      <c r="B124" s="2" t="s">
        <v>305</v>
      </c>
      <c r="C124" s="35">
        <f>D124</f>
        <v>445.91199999999998</v>
      </c>
      <c r="D124" s="35">
        <f>SUM(E124:L124)</f>
        <v>445.91199999999998</v>
      </c>
      <c r="E124" s="35"/>
      <c r="F124" s="35"/>
      <c r="G124" s="35"/>
      <c r="H124" s="35"/>
      <c r="I124" s="35"/>
      <c r="J124" s="35">
        <v>445.91199999999998</v>
      </c>
      <c r="K124" s="35"/>
      <c r="L124" s="35"/>
    </row>
    <row r="125" spans="1:12" ht="75" x14ac:dyDescent="0.25">
      <c r="A125" s="14">
        <v>4</v>
      </c>
      <c r="B125" s="4" t="s">
        <v>266</v>
      </c>
      <c r="C125" s="35">
        <v>1098.854</v>
      </c>
      <c r="D125" s="35">
        <v>1098.854</v>
      </c>
      <c r="E125" s="35"/>
      <c r="F125" s="5"/>
      <c r="G125" s="5"/>
      <c r="H125" s="35">
        <v>1098.854</v>
      </c>
      <c r="I125" s="35"/>
      <c r="J125" s="35"/>
      <c r="K125" s="35"/>
      <c r="L125" s="35"/>
    </row>
    <row r="126" spans="1:12" ht="56.25" x14ac:dyDescent="0.25">
      <c r="A126" s="14">
        <v>5</v>
      </c>
      <c r="B126" s="4" t="s">
        <v>239</v>
      </c>
      <c r="C126" s="35">
        <f>D126</f>
        <v>477</v>
      </c>
      <c r="D126" s="35">
        <f>SUM(E126:L126)</f>
        <v>477</v>
      </c>
      <c r="E126" s="35"/>
      <c r="F126" s="5"/>
      <c r="G126" s="35"/>
      <c r="H126" s="35">
        <v>477</v>
      </c>
      <c r="I126" s="35"/>
      <c r="J126" s="35"/>
      <c r="K126" s="35"/>
      <c r="L126" s="35"/>
    </row>
    <row r="127" spans="1:12" s="30" customFormat="1" ht="22.5" x14ac:dyDescent="0.25">
      <c r="A127" s="56"/>
      <c r="B127" s="31" t="s">
        <v>115</v>
      </c>
      <c r="C127" s="32">
        <f t="shared" ref="C127:L127" si="31">SUM(C128:C139)</f>
        <v>66024.010999999999</v>
      </c>
      <c r="D127" s="32">
        <f t="shared" si="31"/>
        <v>41350.597000000002</v>
      </c>
      <c r="E127" s="32">
        <f t="shared" si="31"/>
        <v>25158.423999999999</v>
      </c>
      <c r="F127" s="32">
        <f t="shared" si="31"/>
        <v>0</v>
      </c>
      <c r="G127" s="32">
        <f t="shared" si="31"/>
        <v>0</v>
      </c>
      <c r="H127" s="38">
        <f t="shared" si="31"/>
        <v>2915.1729999999998</v>
      </c>
      <c r="I127" s="32">
        <f t="shared" si="31"/>
        <v>0</v>
      </c>
      <c r="J127" s="32">
        <f t="shared" si="31"/>
        <v>13277</v>
      </c>
      <c r="K127" s="32">
        <f t="shared" si="31"/>
        <v>0</v>
      </c>
      <c r="L127" s="32">
        <f t="shared" si="31"/>
        <v>0</v>
      </c>
    </row>
    <row r="128" spans="1:12" s="36" customFormat="1" ht="75" x14ac:dyDescent="0.25">
      <c r="A128" s="57">
        <v>6</v>
      </c>
      <c r="B128" s="2" t="s">
        <v>108</v>
      </c>
      <c r="C128" s="35">
        <v>52627.218999999997</v>
      </c>
      <c r="D128" s="35">
        <f t="shared" ref="D128:D139" si="32">SUM(E128:L128)</f>
        <v>27953.805</v>
      </c>
      <c r="E128" s="35">
        <v>25158.423999999999</v>
      </c>
      <c r="F128" s="35"/>
      <c r="G128" s="35"/>
      <c r="H128" s="35">
        <v>2795.3809999999999</v>
      </c>
      <c r="I128" s="35"/>
      <c r="J128" s="35"/>
      <c r="K128" s="35">
        <v>0</v>
      </c>
      <c r="L128" s="35"/>
    </row>
    <row r="129" spans="1:12" ht="93.75" x14ac:dyDescent="0.25">
      <c r="A129" s="14">
        <v>7</v>
      </c>
      <c r="B129" s="2" t="s">
        <v>246</v>
      </c>
      <c r="C129" s="35">
        <f t="shared" ref="C129:C139" si="33">D129</f>
        <v>60</v>
      </c>
      <c r="D129" s="35">
        <f t="shared" si="32"/>
        <v>60</v>
      </c>
      <c r="E129" s="35"/>
      <c r="F129" s="35"/>
      <c r="G129" s="35"/>
      <c r="H129" s="35">
        <v>60</v>
      </c>
      <c r="I129" s="35"/>
      <c r="J129" s="35"/>
      <c r="K129" s="35"/>
      <c r="L129" s="35"/>
    </row>
    <row r="130" spans="1:12" ht="56.25" x14ac:dyDescent="0.25">
      <c r="A130" s="57">
        <v>8</v>
      </c>
      <c r="B130" s="2" t="s">
        <v>249</v>
      </c>
      <c r="C130" s="35">
        <f t="shared" si="33"/>
        <v>59.792000000000002</v>
      </c>
      <c r="D130" s="35">
        <f t="shared" si="32"/>
        <v>59.792000000000002</v>
      </c>
      <c r="E130" s="35"/>
      <c r="F130" s="35"/>
      <c r="G130" s="35"/>
      <c r="H130" s="35">
        <v>59.792000000000002</v>
      </c>
      <c r="I130" s="35"/>
      <c r="J130" s="35"/>
      <c r="K130" s="35"/>
      <c r="L130" s="35"/>
    </row>
    <row r="131" spans="1:12" ht="93.75" x14ac:dyDescent="0.25">
      <c r="A131" s="14">
        <v>9</v>
      </c>
      <c r="B131" s="2" t="s">
        <v>246</v>
      </c>
      <c r="C131" s="35">
        <f t="shared" si="33"/>
        <v>3310</v>
      </c>
      <c r="D131" s="35">
        <f t="shared" si="32"/>
        <v>3310</v>
      </c>
      <c r="E131" s="35"/>
      <c r="F131" s="35"/>
      <c r="G131" s="35"/>
      <c r="H131" s="35"/>
      <c r="I131" s="35"/>
      <c r="J131" s="35">
        <v>3310</v>
      </c>
      <c r="K131" s="35"/>
      <c r="L131" s="35"/>
    </row>
    <row r="132" spans="1:12" ht="75" x14ac:dyDescent="0.25">
      <c r="A132" s="57">
        <v>10</v>
      </c>
      <c r="B132" s="2" t="s">
        <v>297</v>
      </c>
      <c r="C132" s="35">
        <f t="shared" si="33"/>
        <v>6000</v>
      </c>
      <c r="D132" s="35">
        <f t="shared" si="32"/>
        <v>6000</v>
      </c>
      <c r="E132" s="35"/>
      <c r="F132" s="35"/>
      <c r="G132" s="35"/>
      <c r="H132" s="35"/>
      <c r="I132" s="35"/>
      <c r="J132" s="35">
        <v>6000</v>
      </c>
      <c r="K132" s="35"/>
      <c r="L132" s="35"/>
    </row>
    <row r="133" spans="1:12" ht="56.25" x14ac:dyDescent="0.25">
      <c r="A133" s="14">
        <v>11</v>
      </c>
      <c r="B133" s="2" t="s">
        <v>298</v>
      </c>
      <c r="C133" s="35">
        <f t="shared" si="33"/>
        <v>1900</v>
      </c>
      <c r="D133" s="35">
        <f t="shared" si="32"/>
        <v>1900</v>
      </c>
      <c r="E133" s="35"/>
      <c r="F133" s="35"/>
      <c r="G133" s="35"/>
      <c r="H133" s="35"/>
      <c r="I133" s="35"/>
      <c r="J133" s="35">
        <v>1900</v>
      </c>
      <c r="K133" s="35"/>
      <c r="L133" s="35"/>
    </row>
    <row r="134" spans="1:12" ht="75" x14ac:dyDescent="0.25">
      <c r="A134" s="57">
        <v>12</v>
      </c>
      <c r="B134" s="2" t="s">
        <v>299</v>
      </c>
      <c r="C134" s="35">
        <f t="shared" si="33"/>
        <v>600</v>
      </c>
      <c r="D134" s="35">
        <f t="shared" si="32"/>
        <v>600</v>
      </c>
      <c r="E134" s="35"/>
      <c r="F134" s="35"/>
      <c r="G134" s="35"/>
      <c r="H134" s="35"/>
      <c r="I134" s="35"/>
      <c r="J134" s="35">
        <v>600</v>
      </c>
      <c r="K134" s="35"/>
      <c r="L134" s="35"/>
    </row>
    <row r="135" spans="1:12" ht="56.25" x14ac:dyDescent="0.25">
      <c r="A135" s="14">
        <v>13</v>
      </c>
      <c r="B135" s="2" t="s">
        <v>300</v>
      </c>
      <c r="C135" s="35">
        <f t="shared" si="33"/>
        <v>605</v>
      </c>
      <c r="D135" s="35">
        <f t="shared" si="32"/>
        <v>605</v>
      </c>
      <c r="E135" s="35"/>
      <c r="F135" s="35"/>
      <c r="G135" s="35"/>
      <c r="H135" s="35"/>
      <c r="I135" s="35"/>
      <c r="J135" s="35">
        <v>605</v>
      </c>
      <c r="K135" s="35"/>
      <c r="L135" s="35"/>
    </row>
    <row r="136" spans="1:12" ht="56.25" x14ac:dyDescent="0.25">
      <c r="A136" s="57">
        <v>14</v>
      </c>
      <c r="B136" s="2" t="s">
        <v>301</v>
      </c>
      <c r="C136" s="35">
        <f t="shared" si="33"/>
        <v>400</v>
      </c>
      <c r="D136" s="35">
        <f t="shared" si="32"/>
        <v>400</v>
      </c>
      <c r="E136" s="35"/>
      <c r="F136" s="35"/>
      <c r="G136" s="35"/>
      <c r="H136" s="35"/>
      <c r="I136" s="35"/>
      <c r="J136" s="35">
        <v>400</v>
      </c>
      <c r="K136" s="35"/>
      <c r="L136" s="35"/>
    </row>
    <row r="137" spans="1:12" ht="56.25" x14ac:dyDescent="0.25">
      <c r="A137" s="14">
        <v>15</v>
      </c>
      <c r="B137" s="2" t="s">
        <v>302</v>
      </c>
      <c r="C137" s="35">
        <f t="shared" si="33"/>
        <v>300</v>
      </c>
      <c r="D137" s="35">
        <f t="shared" si="32"/>
        <v>300</v>
      </c>
      <c r="E137" s="35"/>
      <c r="F137" s="35"/>
      <c r="G137" s="35"/>
      <c r="H137" s="35"/>
      <c r="I137" s="35"/>
      <c r="J137" s="35">
        <v>300</v>
      </c>
      <c r="K137" s="35"/>
      <c r="L137" s="35"/>
    </row>
    <row r="138" spans="1:12" ht="56.25" x14ac:dyDescent="0.25">
      <c r="A138" s="57">
        <v>16</v>
      </c>
      <c r="B138" s="2" t="s">
        <v>303</v>
      </c>
      <c r="C138" s="35">
        <f t="shared" si="33"/>
        <v>140.4</v>
      </c>
      <c r="D138" s="35">
        <f t="shared" si="32"/>
        <v>140.4</v>
      </c>
      <c r="E138" s="35"/>
      <c r="F138" s="35"/>
      <c r="G138" s="35"/>
      <c r="H138" s="35"/>
      <c r="I138" s="35"/>
      <c r="J138" s="35">
        <v>140.4</v>
      </c>
      <c r="K138" s="35"/>
      <c r="L138" s="35"/>
    </row>
    <row r="139" spans="1:12" ht="56.25" x14ac:dyDescent="0.25">
      <c r="A139" s="14">
        <v>17</v>
      </c>
      <c r="B139" s="2" t="s">
        <v>304</v>
      </c>
      <c r="C139" s="35">
        <f t="shared" si="33"/>
        <v>21.6</v>
      </c>
      <c r="D139" s="35">
        <f t="shared" si="32"/>
        <v>21.6</v>
      </c>
      <c r="E139" s="35"/>
      <c r="F139" s="35"/>
      <c r="G139" s="35"/>
      <c r="H139" s="35"/>
      <c r="I139" s="35"/>
      <c r="J139" s="35">
        <v>21.6</v>
      </c>
      <c r="K139" s="35"/>
      <c r="L139" s="35"/>
    </row>
    <row r="140" spans="1:12" s="30" customFormat="1" ht="22.5" x14ac:dyDescent="0.25">
      <c r="A140" s="56"/>
      <c r="B140" s="31" t="s">
        <v>17</v>
      </c>
      <c r="C140" s="32">
        <f>C141</f>
        <v>990</v>
      </c>
      <c r="D140" s="32">
        <f t="shared" ref="D140:L140" si="34">D141</f>
        <v>990</v>
      </c>
      <c r="E140" s="32">
        <f t="shared" si="34"/>
        <v>0</v>
      </c>
      <c r="F140" s="32">
        <f t="shared" si="34"/>
        <v>0</v>
      </c>
      <c r="G140" s="32">
        <f t="shared" si="34"/>
        <v>0</v>
      </c>
      <c r="H140" s="38">
        <f t="shared" si="34"/>
        <v>990</v>
      </c>
      <c r="I140" s="32">
        <f t="shared" si="34"/>
        <v>0</v>
      </c>
      <c r="J140" s="32">
        <f t="shared" si="34"/>
        <v>0</v>
      </c>
      <c r="K140" s="32">
        <f t="shared" si="34"/>
        <v>0</v>
      </c>
      <c r="L140" s="32">
        <f t="shared" si="34"/>
        <v>0</v>
      </c>
    </row>
    <row r="141" spans="1:12" ht="75" x14ac:dyDescent="0.25">
      <c r="A141" s="14">
        <v>18</v>
      </c>
      <c r="B141" s="4" t="s">
        <v>235</v>
      </c>
      <c r="C141" s="35">
        <f>D141</f>
        <v>990</v>
      </c>
      <c r="D141" s="35">
        <f>SUM(E141:L141)</f>
        <v>990</v>
      </c>
      <c r="E141" s="35"/>
      <c r="F141" s="5"/>
      <c r="G141" s="35"/>
      <c r="H141" s="35">
        <v>990</v>
      </c>
      <c r="I141" s="35"/>
      <c r="J141" s="35"/>
      <c r="K141" s="35"/>
      <c r="L141" s="35"/>
    </row>
    <row r="142" spans="1:12" s="30" customFormat="1" ht="22.5" x14ac:dyDescent="0.25">
      <c r="A142" s="56"/>
      <c r="B142" s="31" t="s">
        <v>116</v>
      </c>
      <c r="C142" s="32">
        <f>C143</f>
        <v>441.839</v>
      </c>
      <c r="D142" s="32">
        <f t="shared" ref="D142:L142" si="35">D143</f>
        <v>441.83889999999997</v>
      </c>
      <c r="E142" s="32">
        <f t="shared" si="35"/>
        <v>397.65499999999997</v>
      </c>
      <c r="F142" s="32">
        <f t="shared" si="35"/>
        <v>0</v>
      </c>
      <c r="G142" s="32">
        <f t="shared" si="35"/>
        <v>0</v>
      </c>
      <c r="H142" s="38">
        <f t="shared" si="35"/>
        <v>0</v>
      </c>
      <c r="I142" s="32">
        <f t="shared" si="35"/>
        <v>44.183900000000001</v>
      </c>
      <c r="J142" s="32">
        <f t="shared" si="35"/>
        <v>0</v>
      </c>
      <c r="K142" s="32">
        <f t="shared" si="35"/>
        <v>0</v>
      </c>
      <c r="L142" s="32">
        <f t="shared" si="35"/>
        <v>0</v>
      </c>
    </row>
    <row r="143" spans="1:12" ht="150" x14ac:dyDescent="0.25">
      <c r="A143" s="14">
        <v>19</v>
      </c>
      <c r="B143" s="2" t="s">
        <v>91</v>
      </c>
      <c r="C143" s="35">
        <v>441.839</v>
      </c>
      <c r="D143" s="35">
        <f>SUM(E143:L143)</f>
        <v>441.83889999999997</v>
      </c>
      <c r="E143" s="35">
        <v>397.65499999999997</v>
      </c>
      <c r="F143" s="35"/>
      <c r="G143" s="35"/>
      <c r="H143" s="35"/>
      <c r="I143" s="35">
        <v>44.183900000000001</v>
      </c>
      <c r="J143" s="35"/>
      <c r="K143" s="35">
        <v>0</v>
      </c>
      <c r="L143" s="35"/>
    </row>
    <row r="144" spans="1:12" s="30" customFormat="1" ht="45" x14ac:dyDescent="0.25">
      <c r="A144" s="56"/>
      <c r="B144" s="31" t="s">
        <v>111</v>
      </c>
      <c r="C144" s="32">
        <f>SUM(C145:C147)</f>
        <v>3581.0970000000002</v>
      </c>
      <c r="D144" s="32">
        <f t="shared" ref="D144:L144" si="36">SUM(D145:D147)</f>
        <v>3581.0970000000002</v>
      </c>
      <c r="E144" s="32">
        <f t="shared" si="36"/>
        <v>0</v>
      </c>
      <c r="F144" s="32">
        <f t="shared" si="36"/>
        <v>0</v>
      </c>
      <c r="G144" s="32">
        <f t="shared" si="36"/>
        <v>0</v>
      </c>
      <c r="H144" s="38">
        <f t="shared" si="36"/>
        <v>0</v>
      </c>
      <c r="I144" s="32">
        <f t="shared" si="36"/>
        <v>0</v>
      </c>
      <c r="J144" s="32">
        <f t="shared" si="36"/>
        <v>3581.0970000000002</v>
      </c>
      <c r="K144" s="32">
        <f t="shared" si="36"/>
        <v>0</v>
      </c>
      <c r="L144" s="32">
        <f t="shared" si="36"/>
        <v>0</v>
      </c>
    </row>
    <row r="145" spans="1:12" ht="37.5" x14ac:dyDescent="0.25">
      <c r="A145" s="14">
        <v>20</v>
      </c>
      <c r="B145" s="4" t="s">
        <v>187</v>
      </c>
      <c r="C145" s="35">
        <f>D145</f>
        <v>1193.806</v>
      </c>
      <c r="D145" s="35">
        <f>SUM(E145:L145)</f>
        <v>1193.806</v>
      </c>
      <c r="E145" s="35"/>
      <c r="F145" s="5"/>
      <c r="G145" s="35"/>
      <c r="H145" s="35"/>
      <c r="I145" s="35"/>
      <c r="J145" s="35">
        <v>1193.806</v>
      </c>
      <c r="K145" s="35"/>
      <c r="L145" s="35"/>
    </row>
    <row r="146" spans="1:12" ht="37.5" x14ac:dyDescent="0.25">
      <c r="A146" s="14">
        <v>21</v>
      </c>
      <c r="B146" s="4" t="s">
        <v>188</v>
      </c>
      <c r="C146" s="35">
        <f>D146</f>
        <v>1193.7170000000001</v>
      </c>
      <c r="D146" s="35">
        <f>SUM(E146:L146)</f>
        <v>1193.7170000000001</v>
      </c>
      <c r="E146" s="35"/>
      <c r="F146" s="5"/>
      <c r="G146" s="35"/>
      <c r="H146" s="35"/>
      <c r="I146" s="35"/>
      <c r="J146" s="35">
        <v>1193.7170000000001</v>
      </c>
      <c r="K146" s="35"/>
      <c r="L146" s="35"/>
    </row>
    <row r="147" spans="1:12" ht="37.5" x14ac:dyDescent="0.25">
      <c r="A147" s="14">
        <v>22</v>
      </c>
      <c r="B147" s="4" t="s">
        <v>189</v>
      </c>
      <c r="C147" s="35">
        <f>D147</f>
        <v>1193.5740000000001</v>
      </c>
      <c r="D147" s="35">
        <f>SUM(E147:L147)</f>
        <v>1193.5740000000001</v>
      </c>
      <c r="E147" s="35"/>
      <c r="F147" s="5"/>
      <c r="G147" s="35"/>
      <c r="H147" s="35"/>
      <c r="I147" s="35"/>
      <c r="J147" s="35">
        <v>1193.5740000000001</v>
      </c>
      <c r="K147" s="35"/>
      <c r="L147" s="35"/>
    </row>
    <row r="148" spans="1:12" s="7" customFormat="1" ht="22.5" x14ac:dyDescent="0.25">
      <c r="A148" s="13"/>
      <c r="B148" s="29" t="s">
        <v>234</v>
      </c>
      <c r="C148" s="8">
        <f t="shared" ref="C148:L148" si="37">C149+C157+C159+C177+C185+C189+C192</f>
        <v>92149.571999999986</v>
      </c>
      <c r="D148" s="8">
        <f t="shared" si="37"/>
        <v>89652.04</v>
      </c>
      <c r="E148" s="8">
        <f t="shared" si="37"/>
        <v>12863.307000000001</v>
      </c>
      <c r="F148" s="8">
        <f t="shared" si="37"/>
        <v>29396.120000000003</v>
      </c>
      <c r="G148" s="8">
        <f t="shared" si="37"/>
        <v>6171.2489999999998</v>
      </c>
      <c r="H148" s="51">
        <f t="shared" si="37"/>
        <v>4242.683</v>
      </c>
      <c r="I148" s="8">
        <f t="shared" si="37"/>
        <v>2550.9790000000003</v>
      </c>
      <c r="J148" s="8">
        <f t="shared" si="37"/>
        <v>25777.985000000001</v>
      </c>
      <c r="K148" s="8">
        <f t="shared" si="37"/>
        <v>201.66899999999998</v>
      </c>
      <c r="L148" s="8">
        <f t="shared" si="37"/>
        <v>8448.0480000000007</v>
      </c>
    </row>
    <row r="149" spans="1:12" s="30" customFormat="1" ht="45" x14ac:dyDescent="0.25">
      <c r="A149" s="56"/>
      <c r="B149" s="31" t="s">
        <v>16</v>
      </c>
      <c r="C149" s="32">
        <f>SUM(C150:C156)</f>
        <v>4080.0250000000001</v>
      </c>
      <c r="D149" s="32">
        <f t="shared" ref="D149:L149" si="38">SUM(D150:D156)</f>
        <v>3844.0520000000001</v>
      </c>
      <c r="E149" s="32">
        <f t="shared" si="38"/>
        <v>1131.675</v>
      </c>
      <c r="F149" s="32">
        <f t="shared" si="38"/>
        <v>0</v>
      </c>
      <c r="G149" s="32">
        <f t="shared" si="38"/>
        <v>0</v>
      </c>
      <c r="H149" s="38">
        <f t="shared" si="38"/>
        <v>0</v>
      </c>
      <c r="I149" s="32">
        <f t="shared" si="38"/>
        <v>1369.13</v>
      </c>
      <c r="J149" s="32">
        <f t="shared" si="38"/>
        <v>0</v>
      </c>
      <c r="K149" s="32">
        <f t="shared" si="38"/>
        <v>201.66899999999998</v>
      </c>
      <c r="L149" s="32">
        <f t="shared" si="38"/>
        <v>1141.578</v>
      </c>
    </row>
    <row r="150" spans="1:12" ht="56.25" x14ac:dyDescent="0.25">
      <c r="A150" s="14">
        <v>1</v>
      </c>
      <c r="B150" s="25" t="s">
        <v>94</v>
      </c>
      <c r="C150" s="35">
        <v>1331.3820000000001</v>
      </c>
      <c r="D150" s="35">
        <f t="shared" ref="D150:D158" si="39">SUM(E150:L150)</f>
        <v>1331.3819999999998</v>
      </c>
      <c r="E150" s="35">
        <v>1131.675</v>
      </c>
      <c r="F150" s="35"/>
      <c r="G150" s="35"/>
      <c r="H150" s="35"/>
      <c r="I150" s="35">
        <v>133.13800000000001</v>
      </c>
      <c r="J150" s="35"/>
      <c r="K150" s="35">
        <v>66.569000000000003</v>
      </c>
      <c r="L150" s="35"/>
    </row>
    <row r="151" spans="1:12" ht="37.5" x14ac:dyDescent="0.25">
      <c r="A151" s="14">
        <v>2</v>
      </c>
      <c r="B151" s="25" t="s">
        <v>212</v>
      </c>
      <c r="C151" s="35">
        <v>494.06700000000001</v>
      </c>
      <c r="D151" s="35">
        <f t="shared" si="39"/>
        <v>444.20799999999997</v>
      </c>
      <c r="E151" s="35"/>
      <c r="F151" s="35"/>
      <c r="G151" s="35"/>
      <c r="H151" s="35"/>
      <c r="I151" s="35">
        <v>221.881</v>
      </c>
      <c r="J151" s="35"/>
      <c r="K151" s="35">
        <v>24.7</v>
      </c>
      <c r="L151" s="35">
        <v>197.62700000000001</v>
      </c>
    </row>
    <row r="152" spans="1:12" ht="37.5" x14ac:dyDescent="0.25">
      <c r="A152" s="14">
        <v>3</v>
      </c>
      <c r="B152" s="25" t="s">
        <v>213</v>
      </c>
      <c r="C152" s="35">
        <v>217.81800000000001</v>
      </c>
      <c r="D152" s="35">
        <f t="shared" si="39"/>
        <v>195.99599999999998</v>
      </c>
      <c r="E152" s="35"/>
      <c r="F152" s="35"/>
      <c r="G152" s="35"/>
      <c r="H152" s="35"/>
      <c r="I152" s="35">
        <v>97.569000000000003</v>
      </c>
      <c r="J152" s="35"/>
      <c r="K152" s="35">
        <v>11.3</v>
      </c>
      <c r="L152" s="35">
        <v>87.126999999999995</v>
      </c>
    </row>
    <row r="153" spans="1:12" ht="21" x14ac:dyDescent="0.25">
      <c r="A153" s="14">
        <v>4</v>
      </c>
      <c r="B153" s="25" t="s">
        <v>214</v>
      </c>
      <c r="C153" s="35">
        <v>404.11200000000002</v>
      </c>
      <c r="D153" s="35">
        <f t="shared" si="39"/>
        <v>364.495</v>
      </c>
      <c r="E153" s="35"/>
      <c r="F153" s="35"/>
      <c r="G153" s="35"/>
      <c r="H153" s="35"/>
      <c r="I153" s="35">
        <v>181.851</v>
      </c>
      <c r="J153" s="35"/>
      <c r="K153" s="35">
        <v>20.2</v>
      </c>
      <c r="L153" s="35">
        <v>162.44399999999999</v>
      </c>
    </row>
    <row r="154" spans="1:12" ht="21" x14ac:dyDescent="0.25">
      <c r="A154" s="14">
        <v>5</v>
      </c>
      <c r="B154" s="25" t="s">
        <v>215</v>
      </c>
      <c r="C154" s="35">
        <v>499.822</v>
      </c>
      <c r="D154" s="35">
        <f t="shared" si="39"/>
        <v>447.64800000000002</v>
      </c>
      <c r="E154" s="35"/>
      <c r="F154" s="35"/>
      <c r="G154" s="35"/>
      <c r="H154" s="35"/>
      <c r="I154" s="35">
        <v>224.92</v>
      </c>
      <c r="J154" s="35"/>
      <c r="K154" s="35">
        <v>22.4</v>
      </c>
      <c r="L154" s="35">
        <v>200.328</v>
      </c>
    </row>
    <row r="155" spans="1:12" ht="131.25" x14ac:dyDescent="0.25">
      <c r="A155" s="14">
        <v>6</v>
      </c>
      <c r="B155" s="25" t="s">
        <v>391</v>
      </c>
      <c r="C155" s="35">
        <v>667.93700000000001</v>
      </c>
      <c r="D155" s="35">
        <f t="shared" si="39"/>
        <v>641.56999999999994</v>
      </c>
      <c r="E155" s="35"/>
      <c r="F155" s="35"/>
      <c r="G155" s="35"/>
      <c r="H155" s="35"/>
      <c r="I155" s="35">
        <v>300.572</v>
      </c>
      <c r="J155" s="35"/>
      <c r="K155" s="35">
        <v>33.299999999999997</v>
      </c>
      <c r="L155" s="35">
        <v>307.69799999999998</v>
      </c>
    </row>
    <row r="156" spans="1:12" ht="37.5" x14ac:dyDescent="0.25">
      <c r="A156" s="14">
        <v>7</v>
      </c>
      <c r="B156" s="25" t="s">
        <v>216</v>
      </c>
      <c r="C156" s="35">
        <v>464.887</v>
      </c>
      <c r="D156" s="35">
        <f t="shared" si="39"/>
        <v>418.75300000000004</v>
      </c>
      <c r="E156" s="35"/>
      <c r="F156" s="35"/>
      <c r="G156" s="35"/>
      <c r="H156" s="35"/>
      <c r="I156" s="35">
        <v>209.19900000000001</v>
      </c>
      <c r="J156" s="35"/>
      <c r="K156" s="35">
        <v>23.2</v>
      </c>
      <c r="L156" s="35">
        <v>186.35400000000001</v>
      </c>
    </row>
    <row r="157" spans="1:12" s="30" customFormat="1" ht="22.5" x14ac:dyDescent="0.25">
      <c r="A157" s="56"/>
      <c r="B157" s="31" t="s">
        <v>112</v>
      </c>
      <c r="C157" s="32">
        <f>C158</f>
        <v>4664.5540000000001</v>
      </c>
      <c r="D157" s="32">
        <f t="shared" ref="D157:L157" si="40">D158</f>
        <v>4529.1719999999996</v>
      </c>
      <c r="E157" s="32">
        <f t="shared" si="40"/>
        <v>0</v>
      </c>
      <c r="F157" s="32">
        <f t="shared" si="40"/>
        <v>0</v>
      </c>
      <c r="G157" s="32">
        <f t="shared" si="40"/>
        <v>4529.1719999999996</v>
      </c>
      <c r="H157" s="32">
        <f t="shared" si="40"/>
        <v>0</v>
      </c>
      <c r="I157" s="32">
        <f t="shared" si="40"/>
        <v>0</v>
      </c>
      <c r="J157" s="32">
        <f t="shared" si="40"/>
        <v>0</v>
      </c>
      <c r="K157" s="32">
        <f t="shared" si="40"/>
        <v>0</v>
      </c>
      <c r="L157" s="32">
        <f t="shared" si="40"/>
        <v>0</v>
      </c>
    </row>
    <row r="158" spans="1:12" ht="37.5" x14ac:dyDescent="0.25">
      <c r="A158" s="14">
        <v>8</v>
      </c>
      <c r="B158" s="4" t="s">
        <v>129</v>
      </c>
      <c r="C158" s="35">
        <v>4664.5540000000001</v>
      </c>
      <c r="D158" s="35">
        <f t="shared" si="39"/>
        <v>4529.1719999999996</v>
      </c>
      <c r="E158" s="35"/>
      <c r="F158" s="35"/>
      <c r="G158" s="35">
        <v>4529.1719999999996</v>
      </c>
      <c r="H158" s="35"/>
      <c r="I158" s="35"/>
      <c r="J158" s="35"/>
      <c r="K158" s="35"/>
      <c r="L158" s="35"/>
    </row>
    <row r="159" spans="1:12" s="30" customFormat="1" ht="45" x14ac:dyDescent="0.25">
      <c r="A159" s="56"/>
      <c r="B159" s="31" t="s">
        <v>32</v>
      </c>
      <c r="C159" s="32">
        <f>SUM(C160:C176)</f>
        <v>36015.226999999999</v>
      </c>
      <c r="D159" s="32">
        <f t="shared" ref="D159:L159" si="41">SUM(D160:D176)</f>
        <v>36015.226999999999</v>
      </c>
      <c r="E159" s="32">
        <f t="shared" si="41"/>
        <v>0</v>
      </c>
      <c r="F159" s="32">
        <f t="shared" si="41"/>
        <v>10237.242</v>
      </c>
      <c r="G159" s="32">
        <f t="shared" si="41"/>
        <v>0</v>
      </c>
      <c r="H159" s="32">
        <f t="shared" si="41"/>
        <v>0</v>
      </c>
      <c r="I159" s="32">
        <f t="shared" si="41"/>
        <v>0</v>
      </c>
      <c r="J159" s="32">
        <f t="shared" si="41"/>
        <v>25777.985000000001</v>
      </c>
      <c r="K159" s="32">
        <f t="shared" si="41"/>
        <v>0</v>
      </c>
      <c r="L159" s="32">
        <f t="shared" si="41"/>
        <v>0</v>
      </c>
    </row>
    <row r="160" spans="1:12" ht="34.5" x14ac:dyDescent="0.25">
      <c r="A160" s="14">
        <v>9</v>
      </c>
      <c r="B160" s="4" t="s">
        <v>169</v>
      </c>
      <c r="C160" s="35">
        <f>D160</f>
        <v>3758.3290000000002</v>
      </c>
      <c r="D160" s="35">
        <f>SUM(E160:L160)</f>
        <v>3758.3290000000002</v>
      </c>
      <c r="E160" s="35"/>
      <c r="F160" s="35">
        <v>3758.3290000000002</v>
      </c>
      <c r="G160" s="35"/>
      <c r="H160" s="35"/>
      <c r="I160" s="35"/>
      <c r="J160" s="35"/>
      <c r="K160" s="35"/>
      <c r="L160" s="35"/>
    </row>
    <row r="161" spans="1:12" ht="21" x14ac:dyDescent="0.25">
      <c r="A161" s="14">
        <v>10</v>
      </c>
      <c r="B161" s="4" t="s">
        <v>25</v>
      </c>
      <c r="C161" s="35">
        <f t="shared" ref="C161:C180" si="42">D161</f>
        <v>3294.3530000000001</v>
      </c>
      <c r="D161" s="35">
        <f t="shared" ref="D161:D176" si="43">SUM(E161:L161)</f>
        <v>3294.3530000000001</v>
      </c>
      <c r="E161" s="35"/>
      <c r="F161" s="35">
        <v>3294.3530000000001</v>
      </c>
      <c r="G161" s="35"/>
      <c r="H161" s="35"/>
      <c r="I161" s="35"/>
      <c r="J161" s="35"/>
      <c r="K161" s="35"/>
      <c r="L161" s="35"/>
    </row>
    <row r="162" spans="1:12" ht="21" x14ac:dyDescent="0.25">
      <c r="A162" s="14">
        <v>11</v>
      </c>
      <c r="B162" s="4" t="s">
        <v>28</v>
      </c>
      <c r="C162" s="35">
        <f t="shared" si="42"/>
        <v>1071.5</v>
      </c>
      <c r="D162" s="35">
        <f t="shared" si="43"/>
        <v>1071.5</v>
      </c>
      <c r="E162" s="35"/>
      <c r="F162" s="35">
        <v>1071.5</v>
      </c>
      <c r="G162" s="35"/>
      <c r="H162" s="35"/>
      <c r="I162" s="35"/>
      <c r="J162" s="35"/>
      <c r="K162" s="35"/>
      <c r="L162" s="35"/>
    </row>
    <row r="163" spans="1:12" ht="21" x14ac:dyDescent="0.25">
      <c r="A163" s="14">
        <v>12</v>
      </c>
      <c r="B163" s="4" t="s">
        <v>27</v>
      </c>
      <c r="C163" s="35">
        <f t="shared" si="42"/>
        <v>2113.06</v>
      </c>
      <c r="D163" s="35">
        <f t="shared" si="43"/>
        <v>2113.06</v>
      </c>
      <c r="E163" s="35"/>
      <c r="F163" s="35">
        <v>2113.06</v>
      </c>
      <c r="G163" s="35"/>
      <c r="H163" s="35"/>
      <c r="I163" s="35"/>
      <c r="J163" s="35"/>
      <c r="K163" s="35"/>
      <c r="L163" s="35"/>
    </row>
    <row r="164" spans="1:12" ht="75" x14ac:dyDescent="0.25">
      <c r="A164" s="14"/>
      <c r="B164" s="4" t="s">
        <v>385</v>
      </c>
      <c r="C164" s="35">
        <f t="shared" si="42"/>
        <v>10777.985000000001</v>
      </c>
      <c r="D164" s="35">
        <f t="shared" si="43"/>
        <v>10777.985000000001</v>
      </c>
      <c r="E164" s="35"/>
      <c r="F164" s="35"/>
      <c r="G164" s="35"/>
      <c r="H164" s="35"/>
      <c r="I164" s="35"/>
      <c r="J164" s="35">
        <v>10777.985000000001</v>
      </c>
      <c r="K164" s="35"/>
      <c r="L164" s="35"/>
    </row>
    <row r="165" spans="1:12" ht="112.5" x14ac:dyDescent="0.25">
      <c r="A165" s="14">
        <v>13</v>
      </c>
      <c r="B165" s="4" t="s">
        <v>316</v>
      </c>
      <c r="C165" s="35">
        <f t="shared" si="42"/>
        <v>1196</v>
      </c>
      <c r="D165" s="35">
        <f t="shared" si="43"/>
        <v>1196</v>
      </c>
      <c r="E165" s="35"/>
      <c r="F165" s="35"/>
      <c r="G165" s="35"/>
      <c r="H165" s="35"/>
      <c r="I165" s="35"/>
      <c r="J165" s="35">
        <v>1196</v>
      </c>
      <c r="K165" s="35"/>
      <c r="L165" s="35"/>
    </row>
    <row r="166" spans="1:12" ht="112.5" x14ac:dyDescent="0.25">
      <c r="A166" s="14">
        <v>14</v>
      </c>
      <c r="B166" s="4" t="s">
        <v>317</v>
      </c>
      <c r="C166" s="35">
        <f t="shared" si="42"/>
        <v>1390</v>
      </c>
      <c r="D166" s="35">
        <f t="shared" si="43"/>
        <v>1390</v>
      </c>
      <c r="E166" s="35"/>
      <c r="F166" s="35"/>
      <c r="G166" s="35"/>
      <c r="H166" s="35"/>
      <c r="I166" s="35"/>
      <c r="J166" s="35">
        <v>1390</v>
      </c>
      <c r="K166" s="35"/>
      <c r="L166" s="35"/>
    </row>
    <row r="167" spans="1:12" ht="112.5" x14ac:dyDescent="0.25">
      <c r="A167" s="14">
        <v>15</v>
      </c>
      <c r="B167" s="4" t="s">
        <v>318</v>
      </c>
      <c r="C167" s="35">
        <f t="shared" si="42"/>
        <v>1116</v>
      </c>
      <c r="D167" s="35">
        <f t="shared" si="43"/>
        <v>1116</v>
      </c>
      <c r="E167" s="35"/>
      <c r="F167" s="35"/>
      <c r="G167" s="35"/>
      <c r="H167" s="35"/>
      <c r="I167" s="35"/>
      <c r="J167" s="35">
        <v>1116</v>
      </c>
      <c r="K167" s="35"/>
      <c r="L167" s="35"/>
    </row>
    <row r="168" spans="1:12" ht="112.5" x14ac:dyDescent="0.25">
      <c r="A168" s="14">
        <v>16</v>
      </c>
      <c r="B168" s="4" t="s">
        <v>319</v>
      </c>
      <c r="C168" s="35">
        <f t="shared" si="42"/>
        <v>915</v>
      </c>
      <c r="D168" s="35">
        <f t="shared" si="43"/>
        <v>915</v>
      </c>
      <c r="E168" s="35"/>
      <c r="F168" s="35"/>
      <c r="G168" s="35"/>
      <c r="H168" s="35"/>
      <c r="I168" s="35"/>
      <c r="J168" s="35">
        <v>915</v>
      </c>
      <c r="K168" s="35"/>
      <c r="L168" s="35"/>
    </row>
    <row r="169" spans="1:12" ht="112.5" x14ac:dyDescent="0.25">
      <c r="A169" s="14">
        <v>17</v>
      </c>
      <c r="B169" s="4" t="s">
        <v>320</v>
      </c>
      <c r="C169" s="35">
        <f t="shared" si="42"/>
        <v>1463</v>
      </c>
      <c r="D169" s="35">
        <f t="shared" si="43"/>
        <v>1463</v>
      </c>
      <c r="E169" s="35"/>
      <c r="F169" s="35"/>
      <c r="G169" s="35"/>
      <c r="H169" s="35"/>
      <c r="I169" s="35"/>
      <c r="J169" s="35">
        <v>1463</v>
      </c>
      <c r="K169" s="35"/>
      <c r="L169" s="35"/>
    </row>
    <row r="170" spans="1:12" ht="112.5" x14ac:dyDescent="0.25">
      <c r="A170" s="14">
        <v>18</v>
      </c>
      <c r="B170" s="4" t="s">
        <v>321</v>
      </c>
      <c r="C170" s="35">
        <f t="shared" si="42"/>
        <v>1413</v>
      </c>
      <c r="D170" s="35">
        <f t="shared" si="43"/>
        <v>1413</v>
      </c>
      <c r="E170" s="35"/>
      <c r="F170" s="35"/>
      <c r="G170" s="35"/>
      <c r="H170" s="35"/>
      <c r="I170" s="35"/>
      <c r="J170" s="35">
        <v>1413</v>
      </c>
      <c r="K170" s="35"/>
      <c r="L170" s="35"/>
    </row>
    <row r="171" spans="1:12" ht="112.5" x14ac:dyDescent="0.25">
      <c r="A171" s="14">
        <v>19</v>
      </c>
      <c r="B171" s="4" t="s">
        <v>322</v>
      </c>
      <c r="C171" s="35">
        <f t="shared" si="42"/>
        <v>1382</v>
      </c>
      <c r="D171" s="35">
        <f t="shared" si="43"/>
        <v>1382</v>
      </c>
      <c r="E171" s="35"/>
      <c r="F171" s="35"/>
      <c r="G171" s="35"/>
      <c r="H171" s="35"/>
      <c r="I171" s="35"/>
      <c r="J171" s="35">
        <v>1382</v>
      </c>
      <c r="K171" s="35"/>
      <c r="L171" s="35"/>
    </row>
    <row r="172" spans="1:12" ht="112.5" x14ac:dyDescent="0.25">
      <c r="A172" s="14">
        <v>20</v>
      </c>
      <c r="B172" s="4" t="s">
        <v>323</v>
      </c>
      <c r="C172" s="35">
        <f t="shared" si="42"/>
        <v>872</v>
      </c>
      <c r="D172" s="35">
        <f t="shared" si="43"/>
        <v>872</v>
      </c>
      <c r="E172" s="35"/>
      <c r="F172" s="35"/>
      <c r="G172" s="35"/>
      <c r="H172" s="35"/>
      <c r="I172" s="35"/>
      <c r="J172" s="35">
        <v>872</v>
      </c>
      <c r="K172" s="35"/>
      <c r="L172" s="35"/>
    </row>
    <row r="173" spans="1:12" ht="112.5" x14ac:dyDescent="0.25">
      <c r="A173" s="14">
        <v>21</v>
      </c>
      <c r="B173" s="4" t="s">
        <v>324</v>
      </c>
      <c r="C173" s="35">
        <f t="shared" si="42"/>
        <v>1426</v>
      </c>
      <c r="D173" s="35">
        <f t="shared" si="43"/>
        <v>1426</v>
      </c>
      <c r="E173" s="35"/>
      <c r="F173" s="35"/>
      <c r="G173" s="35"/>
      <c r="H173" s="35"/>
      <c r="I173" s="35"/>
      <c r="J173" s="35">
        <v>1426</v>
      </c>
      <c r="K173" s="35"/>
      <c r="L173" s="35"/>
    </row>
    <row r="174" spans="1:12" ht="112.5" x14ac:dyDescent="0.25">
      <c r="A174" s="14">
        <v>22</v>
      </c>
      <c r="B174" s="4" t="s">
        <v>325</v>
      </c>
      <c r="C174" s="35">
        <f t="shared" si="42"/>
        <v>1082</v>
      </c>
      <c r="D174" s="35">
        <f t="shared" si="43"/>
        <v>1082</v>
      </c>
      <c r="E174" s="35"/>
      <c r="F174" s="35"/>
      <c r="G174" s="35"/>
      <c r="H174" s="35"/>
      <c r="I174" s="35"/>
      <c r="J174" s="35">
        <v>1082</v>
      </c>
      <c r="K174" s="35"/>
      <c r="L174" s="35"/>
    </row>
    <row r="175" spans="1:12" ht="75" x14ac:dyDescent="0.25">
      <c r="A175" s="14">
        <v>23</v>
      </c>
      <c r="B175" s="4" t="s">
        <v>326</v>
      </c>
      <c r="C175" s="35">
        <f t="shared" si="42"/>
        <v>1382</v>
      </c>
      <c r="D175" s="35">
        <f t="shared" si="43"/>
        <v>1382</v>
      </c>
      <c r="E175" s="35"/>
      <c r="F175" s="35"/>
      <c r="G175" s="35"/>
      <c r="H175" s="35"/>
      <c r="I175" s="35"/>
      <c r="J175" s="35">
        <v>1382</v>
      </c>
      <c r="K175" s="35"/>
      <c r="L175" s="35"/>
    </row>
    <row r="176" spans="1:12" ht="75" x14ac:dyDescent="0.25">
      <c r="A176" s="14">
        <v>24</v>
      </c>
      <c r="B176" s="4" t="s">
        <v>327</v>
      </c>
      <c r="C176" s="35">
        <f t="shared" si="42"/>
        <v>1363</v>
      </c>
      <c r="D176" s="35">
        <f t="shared" si="43"/>
        <v>1363</v>
      </c>
      <c r="E176" s="35"/>
      <c r="F176" s="35"/>
      <c r="G176" s="35"/>
      <c r="H176" s="35"/>
      <c r="I176" s="35"/>
      <c r="J176" s="35">
        <v>1363</v>
      </c>
      <c r="K176" s="35"/>
      <c r="L176" s="35"/>
    </row>
    <row r="177" spans="1:12" s="30" customFormat="1" ht="22.5" x14ac:dyDescent="0.25">
      <c r="A177" s="56"/>
      <c r="B177" s="31" t="s">
        <v>115</v>
      </c>
      <c r="C177" s="32">
        <f t="shared" ref="C177:L177" si="44">SUM(C178:C184)</f>
        <v>14432.741</v>
      </c>
      <c r="D177" s="32">
        <f t="shared" si="44"/>
        <v>13544.571</v>
      </c>
      <c r="E177" s="32">
        <f t="shared" si="44"/>
        <v>2751.1489999999999</v>
      </c>
      <c r="F177" s="32">
        <f t="shared" si="44"/>
        <v>6550.7389999999996</v>
      </c>
      <c r="G177" s="32">
        <f t="shared" si="44"/>
        <v>0</v>
      </c>
      <c r="H177" s="32">
        <f t="shared" si="44"/>
        <v>4242.683</v>
      </c>
      <c r="I177" s="32">
        <f t="shared" si="44"/>
        <v>0</v>
      </c>
      <c r="J177" s="32">
        <f t="shared" si="44"/>
        <v>0</v>
      </c>
      <c r="K177" s="32">
        <f t="shared" si="44"/>
        <v>0</v>
      </c>
      <c r="L177" s="32">
        <f t="shared" si="44"/>
        <v>0</v>
      </c>
    </row>
    <row r="178" spans="1:12" s="12" customFormat="1" ht="56.25" x14ac:dyDescent="0.25">
      <c r="A178" s="10">
        <v>25</v>
      </c>
      <c r="B178" s="4" t="s">
        <v>63</v>
      </c>
      <c r="C178" s="35">
        <v>3945.002</v>
      </c>
      <c r="D178" s="35">
        <f t="shared" ref="D178:D184" si="45">SUM(E178:L178)</f>
        <v>3056.8319999999999</v>
      </c>
      <c r="E178" s="35">
        <v>2751.1489999999999</v>
      </c>
      <c r="F178" s="35"/>
      <c r="G178" s="35"/>
      <c r="H178" s="35">
        <v>305.68299999999999</v>
      </c>
      <c r="I178" s="35"/>
      <c r="J178" s="35"/>
      <c r="K178" s="35">
        <v>0</v>
      </c>
      <c r="L178" s="35"/>
    </row>
    <row r="179" spans="1:12" ht="75" x14ac:dyDescent="0.25">
      <c r="A179" s="14">
        <v>26</v>
      </c>
      <c r="B179" s="4" t="s">
        <v>26</v>
      </c>
      <c r="C179" s="35">
        <f t="shared" si="42"/>
        <v>2816.01</v>
      </c>
      <c r="D179" s="35">
        <f t="shared" si="45"/>
        <v>2816.01</v>
      </c>
      <c r="E179" s="35"/>
      <c r="F179" s="35">
        <v>2816.01</v>
      </c>
      <c r="G179" s="35"/>
      <c r="H179" s="35"/>
      <c r="I179" s="35"/>
      <c r="J179" s="35"/>
      <c r="K179" s="35"/>
      <c r="L179" s="35"/>
    </row>
    <row r="180" spans="1:12" ht="56.25" x14ac:dyDescent="0.25">
      <c r="A180" s="10">
        <v>27</v>
      </c>
      <c r="B180" s="4" t="s">
        <v>168</v>
      </c>
      <c r="C180" s="35">
        <f t="shared" si="42"/>
        <v>3734.7289999999998</v>
      </c>
      <c r="D180" s="35">
        <f t="shared" si="45"/>
        <v>3734.7289999999998</v>
      </c>
      <c r="E180" s="35"/>
      <c r="F180" s="35">
        <v>3734.7289999999998</v>
      </c>
      <c r="G180" s="35"/>
      <c r="H180" s="35"/>
      <c r="I180" s="35"/>
      <c r="J180" s="35"/>
      <c r="K180" s="35"/>
      <c r="L180" s="35"/>
    </row>
    <row r="181" spans="1:12" ht="112.5" x14ac:dyDescent="0.25">
      <c r="A181" s="14">
        <v>28</v>
      </c>
      <c r="B181" s="4" t="s">
        <v>233</v>
      </c>
      <c r="C181" s="35">
        <f>D181</f>
        <v>1100</v>
      </c>
      <c r="D181" s="35">
        <f t="shared" si="45"/>
        <v>1100</v>
      </c>
      <c r="E181" s="35"/>
      <c r="F181" s="35"/>
      <c r="G181" s="35"/>
      <c r="H181" s="35">
        <v>1100</v>
      </c>
      <c r="I181" s="35"/>
      <c r="J181" s="35"/>
      <c r="K181" s="35"/>
      <c r="L181" s="35"/>
    </row>
    <row r="182" spans="1:12" ht="93.75" x14ac:dyDescent="0.25">
      <c r="A182" s="10">
        <v>29</v>
      </c>
      <c r="B182" s="4" t="s">
        <v>237</v>
      </c>
      <c r="C182" s="35">
        <f>D182</f>
        <v>35</v>
      </c>
      <c r="D182" s="35">
        <f t="shared" si="45"/>
        <v>35</v>
      </c>
      <c r="E182" s="35"/>
      <c r="F182" s="35"/>
      <c r="G182" s="35"/>
      <c r="H182" s="35">
        <v>35</v>
      </c>
      <c r="I182" s="35"/>
      <c r="J182" s="35"/>
      <c r="K182" s="35"/>
      <c r="L182" s="35"/>
    </row>
    <row r="183" spans="1:12" ht="75" x14ac:dyDescent="0.25">
      <c r="A183" s="14">
        <v>30</v>
      </c>
      <c r="B183" s="4" t="s">
        <v>238</v>
      </c>
      <c r="C183" s="35">
        <f>D183</f>
        <v>1365</v>
      </c>
      <c r="D183" s="35">
        <f t="shared" si="45"/>
        <v>1365</v>
      </c>
      <c r="E183" s="35"/>
      <c r="F183" s="35"/>
      <c r="G183" s="35"/>
      <c r="H183" s="35">
        <v>1365</v>
      </c>
      <c r="I183" s="35"/>
      <c r="J183" s="35"/>
      <c r="K183" s="35"/>
      <c r="L183" s="35"/>
    </row>
    <row r="184" spans="1:12" ht="131.25" x14ac:dyDescent="0.25">
      <c r="A184" s="10">
        <v>31</v>
      </c>
      <c r="B184" s="4" t="s">
        <v>240</v>
      </c>
      <c r="C184" s="35">
        <f>D184</f>
        <v>1437</v>
      </c>
      <c r="D184" s="35">
        <f t="shared" si="45"/>
        <v>1437</v>
      </c>
      <c r="E184" s="35"/>
      <c r="F184" s="35"/>
      <c r="G184" s="35"/>
      <c r="H184" s="35">
        <v>1437</v>
      </c>
      <c r="I184" s="35"/>
      <c r="J184" s="35"/>
      <c r="K184" s="35"/>
      <c r="L184" s="35"/>
    </row>
    <row r="185" spans="1:12" s="30" customFormat="1" ht="22.5" x14ac:dyDescent="0.25">
      <c r="A185" s="56"/>
      <c r="B185" s="31" t="s">
        <v>17</v>
      </c>
      <c r="C185" s="32">
        <f>SUM(C186:C188)</f>
        <v>7496.5690000000004</v>
      </c>
      <c r="D185" s="32">
        <f t="shared" ref="D185:L185" si="46">SUM(D186:D188)</f>
        <v>7439.1379999999999</v>
      </c>
      <c r="E185" s="32">
        <f t="shared" si="46"/>
        <v>0</v>
      </c>
      <c r="F185" s="32">
        <f t="shared" si="46"/>
        <v>5797.0609999999997</v>
      </c>
      <c r="G185" s="32">
        <f t="shared" si="46"/>
        <v>1642.077</v>
      </c>
      <c r="H185" s="32">
        <f t="shared" si="46"/>
        <v>0</v>
      </c>
      <c r="I185" s="32">
        <f t="shared" si="46"/>
        <v>0</v>
      </c>
      <c r="J185" s="32">
        <f t="shared" si="46"/>
        <v>0</v>
      </c>
      <c r="K185" s="32">
        <f t="shared" si="46"/>
        <v>0</v>
      </c>
      <c r="L185" s="32">
        <f t="shared" si="46"/>
        <v>0</v>
      </c>
    </row>
    <row r="186" spans="1:12" ht="75" x14ac:dyDescent="0.25">
      <c r="A186" s="14">
        <v>32</v>
      </c>
      <c r="B186" s="4" t="s">
        <v>130</v>
      </c>
      <c r="C186" s="35">
        <v>1699.508</v>
      </c>
      <c r="D186" s="35">
        <f>SUM(E186:L186)</f>
        <v>1642.077</v>
      </c>
      <c r="E186" s="35"/>
      <c r="F186" s="35"/>
      <c r="G186" s="35">
        <v>1642.077</v>
      </c>
      <c r="H186" s="35"/>
      <c r="I186" s="35"/>
      <c r="J186" s="35"/>
      <c r="K186" s="35"/>
      <c r="L186" s="35"/>
    </row>
    <row r="187" spans="1:12" ht="37.5" x14ac:dyDescent="0.25">
      <c r="A187" s="14">
        <v>33</v>
      </c>
      <c r="B187" s="4" t="s">
        <v>170</v>
      </c>
      <c r="C187" s="35">
        <f>D187</f>
        <v>2716.681</v>
      </c>
      <c r="D187" s="35">
        <f>SUM(E187:L187)</f>
        <v>2716.681</v>
      </c>
      <c r="E187" s="35"/>
      <c r="F187" s="35">
        <v>2716.681</v>
      </c>
      <c r="G187" s="35"/>
      <c r="H187" s="35"/>
      <c r="I187" s="35"/>
      <c r="J187" s="35"/>
      <c r="K187" s="35"/>
      <c r="L187" s="35"/>
    </row>
    <row r="188" spans="1:12" ht="37.5" x14ac:dyDescent="0.25">
      <c r="A188" s="14">
        <v>34</v>
      </c>
      <c r="B188" s="4" t="s">
        <v>24</v>
      </c>
      <c r="C188" s="35">
        <f>D188</f>
        <v>3080.38</v>
      </c>
      <c r="D188" s="35">
        <f>SUM(E188:L188)</f>
        <v>3080.38</v>
      </c>
      <c r="E188" s="35"/>
      <c r="F188" s="35">
        <v>3080.38</v>
      </c>
      <c r="G188" s="35"/>
      <c r="H188" s="35"/>
      <c r="I188" s="35"/>
      <c r="J188" s="35"/>
      <c r="K188" s="35"/>
      <c r="L188" s="35"/>
    </row>
    <row r="189" spans="1:12" s="30" customFormat="1" ht="22.5" x14ac:dyDescent="0.25">
      <c r="A189" s="56"/>
      <c r="B189" s="31" t="s">
        <v>114</v>
      </c>
      <c r="C189" s="32">
        <f>C190+C191</f>
        <v>6811.0779999999995</v>
      </c>
      <c r="D189" s="32">
        <f t="shared" ref="D189:L189" si="47">D190+D191</f>
        <v>6811.0779999999995</v>
      </c>
      <c r="E189" s="32">
        <f t="shared" si="47"/>
        <v>0</v>
      </c>
      <c r="F189" s="32">
        <f t="shared" si="47"/>
        <v>6811.0779999999995</v>
      </c>
      <c r="G189" s="32">
        <f t="shared" si="47"/>
        <v>0</v>
      </c>
      <c r="H189" s="32">
        <f t="shared" si="47"/>
        <v>0</v>
      </c>
      <c r="I189" s="32">
        <f t="shared" si="47"/>
        <v>0</v>
      </c>
      <c r="J189" s="32">
        <f t="shared" si="47"/>
        <v>0</v>
      </c>
      <c r="K189" s="32">
        <f t="shared" si="47"/>
        <v>0</v>
      </c>
      <c r="L189" s="32">
        <f t="shared" si="47"/>
        <v>0</v>
      </c>
    </row>
    <row r="190" spans="1:12" ht="21" x14ac:dyDescent="0.25">
      <c r="A190" s="14">
        <v>35</v>
      </c>
      <c r="B190" s="4" t="s">
        <v>30</v>
      </c>
      <c r="C190" s="35">
        <f>D190</f>
        <v>3076.8580000000002</v>
      </c>
      <c r="D190" s="35">
        <f>SUM(E190:L190)</f>
        <v>3076.8580000000002</v>
      </c>
      <c r="E190" s="35"/>
      <c r="F190" s="35">
        <v>3076.8580000000002</v>
      </c>
      <c r="G190" s="35"/>
      <c r="H190" s="35"/>
      <c r="I190" s="35"/>
      <c r="J190" s="35"/>
      <c r="K190" s="35"/>
      <c r="L190" s="35"/>
    </row>
    <row r="191" spans="1:12" ht="56.25" x14ac:dyDescent="0.25">
      <c r="A191" s="14">
        <v>36</v>
      </c>
      <c r="B191" s="4" t="s">
        <v>29</v>
      </c>
      <c r="C191" s="35">
        <f>D191</f>
        <v>3734.22</v>
      </c>
      <c r="D191" s="35">
        <f>SUM(E191:L191)</f>
        <v>3734.22</v>
      </c>
      <c r="E191" s="35"/>
      <c r="F191" s="35">
        <v>3734.22</v>
      </c>
      <c r="G191" s="35"/>
      <c r="H191" s="35"/>
      <c r="I191" s="35"/>
      <c r="J191" s="35"/>
      <c r="K191" s="35"/>
      <c r="L191" s="35"/>
    </row>
    <row r="192" spans="1:12" s="30" customFormat="1" ht="45" x14ac:dyDescent="0.25">
      <c r="A192" s="56"/>
      <c r="B192" s="31" t="s">
        <v>111</v>
      </c>
      <c r="C192" s="32">
        <f>C193+C194</f>
        <v>18649.378000000001</v>
      </c>
      <c r="D192" s="32">
        <f t="shared" ref="D192:L192" si="48">D193+D194</f>
        <v>17468.802</v>
      </c>
      <c r="E192" s="32">
        <f t="shared" si="48"/>
        <v>8980.4830000000002</v>
      </c>
      <c r="F192" s="32">
        <f t="shared" si="48"/>
        <v>0</v>
      </c>
      <c r="G192" s="32">
        <f t="shared" si="48"/>
        <v>0</v>
      </c>
      <c r="H192" s="38">
        <f t="shared" si="48"/>
        <v>0</v>
      </c>
      <c r="I192" s="32">
        <f t="shared" si="48"/>
        <v>1181.8489999999999</v>
      </c>
      <c r="J192" s="32">
        <f t="shared" si="48"/>
        <v>0</v>
      </c>
      <c r="K192" s="32">
        <f t="shared" si="48"/>
        <v>0</v>
      </c>
      <c r="L192" s="32">
        <f t="shared" si="48"/>
        <v>7306.47</v>
      </c>
    </row>
    <row r="193" spans="1:12" ht="37.5" x14ac:dyDescent="0.25">
      <c r="A193" s="14">
        <v>37</v>
      </c>
      <c r="B193" s="2" t="s">
        <v>65</v>
      </c>
      <c r="C193" s="35">
        <v>11342.907999999999</v>
      </c>
      <c r="D193" s="35">
        <f>E193+I193+K193</f>
        <v>10162.332</v>
      </c>
      <c r="E193" s="35">
        <v>8980.4830000000002</v>
      </c>
      <c r="F193" s="35"/>
      <c r="G193" s="35"/>
      <c r="H193" s="35"/>
      <c r="I193" s="35">
        <v>1181.8489999999999</v>
      </c>
      <c r="J193" s="35"/>
      <c r="K193" s="35">
        <v>0</v>
      </c>
      <c r="L193" s="35"/>
    </row>
    <row r="194" spans="1:12" ht="37.5" x14ac:dyDescent="0.25">
      <c r="A194" s="14">
        <v>38</v>
      </c>
      <c r="B194" s="2" t="s">
        <v>217</v>
      </c>
      <c r="C194" s="35">
        <v>7306.47</v>
      </c>
      <c r="D194" s="35">
        <f>SUM(E194:L194)</f>
        <v>7306.47</v>
      </c>
      <c r="E194" s="35"/>
      <c r="F194" s="35"/>
      <c r="G194" s="35"/>
      <c r="H194" s="35"/>
      <c r="I194" s="35">
        <v>0</v>
      </c>
      <c r="J194" s="35"/>
      <c r="K194" s="35">
        <v>0</v>
      </c>
      <c r="L194" s="35">
        <v>7306.47</v>
      </c>
    </row>
    <row r="195" spans="1:12" s="7" customFormat="1" ht="22.5" x14ac:dyDescent="0.25">
      <c r="A195" s="13"/>
      <c r="B195" s="29" t="s">
        <v>120</v>
      </c>
      <c r="C195" s="8">
        <f>C196+C199+C207+C209</f>
        <v>29153.006000000001</v>
      </c>
      <c r="D195" s="8">
        <f t="shared" ref="D195:L195" si="49">D196+D199+D207+D209</f>
        <v>27213.734629999999</v>
      </c>
      <c r="E195" s="8">
        <f t="shared" si="49"/>
        <v>9885.67</v>
      </c>
      <c r="F195" s="8">
        <f t="shared" si="49"/>
        <v>927.42100000000005</v>
      </c>
      <c r="G195" s="8">
        <f t="shared" si="49"/>
        <v>8068.3531299999995</v>
      </c>
      <c r="H195" s="8">
        <f t="shared" si="49"/>
        <v>967.09900000000005</v>
      </c>
      <c r="I195" s="8">
        <f t="shared" si="49"/>
        <v>439.07799999999997</v>
      </c>
      <c r="J195" s="8">
        <f t="shared" si="49"/>
        <v>6767.8379999999997</v>
      </c>
      <c r="K195" s="8">
        <f t="shared" si="49"/>
        <v>34.200499999999998</v>
      </c>
      <c r="L195" s="8">
        <f t="shared" si="49"/>
        <v>124.075</v>
      </c>
    </row>
    <row r="196" spans="1:12" s="30" customFormat="1" ht="22.5" x14ac:dyDescent="0.25">
      <c r="A196" s="56"/>
      <c r="B196" s="31" t="s">
        <v>112</v>
      </c>
      <c r="C196" s="32">
        <f>C197+C198</f>
        <v>1049.088</v>
      </c>
      <c r="D196" s="32">
        <f t="shared" ref="D196:L196" si="50">D197+D198</f>
        <v>1049.0915</v>
      </c>
      <c r="E196" s="32">
        <f t="shared" si="50"/>
        <v>0</v>
      </c>
      <c r="F196" s="32">
        <f t="shared" si="50"/>
        <v>0</v>
      </c>
      <c r="G196" s="32">
        <f t="shared" si="50"/>
        <v>0</v>
      </c>
      <c r="H196" s="32">
        <f t="shared" si="50"/>
        <v>0</v>
      </c>
      <c r="I196" s="32">
        <f t="shared" si="50"/>
        <v>307.77</v>
      </c>
      <c r="J196" s="32">
        <f t="shared" si="50"/>
        <v>583.04600000000005</v>
      </c>
      <c r="K196" s="32">
        <f t="shared" si="50"/>
        <v>34.200499999999998</v>
      </c>
      <c r="L196" s="32">
        <f t="shared" si="50"/>
        <v>124.075</v>
      </c>
    </row>
    <row r="197" spans="1:12" ht="56.25" x14ac:dyDescent="0.25">
      <c r="A197" s="14">
        <v>1</v>
      </c>
      <c r="B197" s="2" t="s">
        <v>191</v>
      </c>
      <c r="C197" s="35">
        <f>D197</f>
        <v>583.04600000000005</v>
      </c>
      <c r="D197" s="35">
        <f>SUM(E197:L197)</f>
        <v>583.04600000000005</v>
      </c>
      <c r="E197" s="35"/>
      <c r="F197" s="35"/>
      <c r="G197" s="35"/>
      <c r="H197" s="35"/>
      <c r="I197" s="35"/>
      <c r="J197" s="35">
        <v>583.04600000000005</v>
      </c>
      <c r="K197" s="35"/>
      <c r="L197" s="35"/>
    </row>
    <row r="198" spans="1:12" ht="75" x14ac:dyDescent="0.25">
      <c r="A198" s="14">
        <v>2</v>
      </c>
      <c r="B198" s="4" t="s">
        <v>227</v>
      </c>
      <c r="C198" s="35">
        <v>466.04199999999997</v>
      </c>
      <c r="D198" s="35">
        <f>SUM(E198:L198)</f>
        <v>466.04549999999995</v>
      </c>
      <c r="E198" s="35"/>
      <c r="F198" s="5"/>
      <c r="G198" s="35"/>
      <c r="H198" s="35"/>
      <c r="I198" s="35">
        <v>307.77</v>
      </c>
      <c r="J198" s="35"/>
      <c r="K198" s="35">
        <v>34.200499999999998</v>
      </c>
      <c r="L198" s="35">
        <v>124.075</v>
      </c>
    </row>
    <row r="199" spans="1:12" s="30" customFormat="1" ht="45" x14ac:dyDescent="0.25">
      <c r="A199" s="56"/>
      <c r="B199" s="31" t="s">
        <v>32</v>
      </c>
      <c r="C199" s="32">
        <f t="shared" ref="C199:L199" si="51">SUM(C200:C206)</f>
        <v>22980.999000000003</v>
      </c>
      <c r="D199" s="32">
        <f t="shared" si="51"/>
        <v>22939.690130000003</v>
      </c>
      <c r="E199" s="32">
        <f t="shared" si="51"/>
        <v>8703.8950000000004</v>
      </c>
      <c r="F199" s="32">
        <f t="shared" si="51"/>
        <v>927.42100000000005</v>
      </c>
      <c r="G199" s="32">
        <f t="shared" si="51"/>
        <v>8068.3531299999995</v>
      </c>
      <c r="H199" s="32">
        <f t="shared" si="51"/>
        <v>967.09900000000005</v>
      </c>
      <c r="I199" s="32">
        <f t="shared" si="51"/>
        <v>0</v>
      </c>
      <c r="J199" s="32">
        <f t="shared" si="51"/>
        <v>4272.9219999999996</v>
      </c>
      <c r="K199" s="32">
        <f t="shared" si="51"/>
        <v>0</v>
      </c>
      <c r="L199" s="32">
        <f t="shared" si="51"/>
        <v>0</v>
      </c>
    </row>
    <row r="200" spans="1:12" ht="112.5" x14ac:dyDescent="0.25">
      <c r="A200" s="14">
        <v>3</v>
      </c>
      <c r="B200" s="2" t="s">
        <v>96</v>
      </c>
      <c r="C200" s="35">
        <v>9670.9940000000006</v>
      </c>
      <c r="D200" s="35">
        <f t="shared" ref="D200:D206" si="52">SUM(E200:L200)</f>
        <v>9670.9940000000006</v>
      </c>
      <c r="E200" s="35">
        <v>8703.8950000000004</v>
      </c>
      <c r="F200" s="35"/>
      <c r="G200" s="35"/>
      <c r="H200" s="35">
        <v>967.09900000000005</v>
      </c>
      <c r="I200" s="35"/>
      <c r="J200" s="35"/>
      <c r="K200" s="35">
        <v>0</v>
      </c>
      <c r="L200" s="35"/>
    </row>
    <row r="201" spans="1:12" ht="75" x14ac:dyDescent="0.25">
      <c r="A201" s="14">
        <v>4</v>
      </c>
      <c r="B201" s="2" t="s">
        <v>171</v>
      </c>
      <c r="C201" s="35">
        <f>D201</f>
        <v>927.42100000000005</v>
      </c>
      <c r="D201" s="35">
        <f t="shared" si="52"/>
        <v>927.42100000000005</v>
      </c>
      <c r="E201" s="35"/>
      <c r="F201" s="35">
        <v>927.42100000000005</v>
      </c>
      <c r="G201" s="35"/>
      <c r="H201" s="35"/>
      <c r="I201" s="35"/>
      <c r="J201" s="35"/>
      <c r="K201" s="35"/>
      <c r="L201" s="35"/>
    </row>
    <row r="202" spans="1:12" ht="93.75" x14ac:dyDescent="0.25">
      <c r="A202" s="14">
        <v>5</v>
      </c>
      <c r="B202" s="2" t="s">
        <v>131</v>
      </c>
      <c r="C202" s="35">
        <v>3808.962</v>
      </c>
      <c r="D202" s="35">
        <f t="shared" si="52"/>
        <v>3790.9282499999999</v>
      </c>
      <c r="E202" s="35"/>
      <c r="F202" s="35"/>
      <c r="G202" s="35">
        <v>3790.9282499999999</v>
      </c>
      <c r="H202" s="35"/>
      <c r="I202" s="35"/>
      <c r="J202" s="35"/>
      <c r="K202" s="35"/>
      <c r="L202" s="35"/>
    </row>
    <row r="203" spans="1:12" ht="93.75" x14ac:dyDescent="0.25">
      <c r="A203" s="14">
        <v>6</v>
      </c>
      <c r="B203" s="2" t="s">
        <v>132</v>
      </c>
      <c r="C203" s="35">
        <v>4300.7</v>
      </c>
      <c r="D203" s="35">
        <f t="shared" si="52"/>
        <v>4277.4248799999996</v>
      </c>
      <c r="E203" s="35"/>
      <c r="F203" s="35"/>
      <c r="G203" s="35">
        <v>4277.4248799999996</v>
      </c>
      <c r="H203" s="35"/>
      <c r="I203" s="35"/>
      <c r="J203" s="35"/>
      <c r="K203" s="35"/>
      <c r="L203" s="35"/>
    </row>
    <row r="204" spans="1:12" ht="75" x14ac:dyDescent="0.25">
      <c r="A204" s="14">
        <v>7</v>
      </c>
      <c r="B204" s="2" t="s">
        <v>328</v>
      </c>
      <c r="C204" s="35">
        <f t="shared" ref="C204:C211" si="53">D204</f>
        <v>3006.5259999999998</v>
      </c>
      <c r="D204" s="35">
        <f t="shared" si="52"/>
        <v>3006.5259999999998</v>
      </c>
      <c r="E204" s="35"/>
      <c r="F204" s="35"/>
      <c r="G204" s="35"/>
      <c r="H204" s="35"/>
      <c r="I204" s="35"/>
      <c r="J204" s="35">
        <v>3006.5259999999998</v>
      </c>
      <c r="K204" s="35"/>
      <c r="L204" s="35"/>
    </row>
    <row r="205" spans="1:12" ht="75" x14ac:dyDescent="0.25">
      <c r="A205" s="14">
        <v>8</v>
      </c>
      <c r="B205" s="2" t="s">
        <v>329</v>
      </c>
      <c r="C205" s="35">
        <f t="shared" si="53"/>
        <v>805</v>
      </c>
      <c r="D205" s="35">
        <f t="shared" si="52"/>
        <v>805</v>
      </c>
      <c r="E205" s="35"/>
      <c r="F205" s="35"/>
      <c r="G205" s="35"/>
      <c r="H205" s="35"/>
      <c r="I205" s="35"/>
      <c r="J205" s="35">
        <v>805</v>
      </c>
      <c r="K205" s="35"/>
      <c r="L205" s="35"/>
    </row>
    <row r="206" spans="1:12" ht="93.75" x14ac:dyDescent="0.25">
      <c r="A206" s="14">
        <v>9</v>
      </c>
      <c r="B206" s="2" t="s">
        <v>330</v>
      </c>
      <c r="C206" s="35">
        <f t="shared" si="53"/>
        <v>461.39600000000002</v>
      </c>
      <c r="D206" s="35">
        <f t="shared" si="52"/>
        <v>461.39600000000002</v>
      </c>
      <c r="E206" s="35"/>
      <c r="F206" s="35"/>
      <c r="G206" s="35"/>
      <c r="H206" s="35"/>
      <c r="I206" s="35"/>
      <c r="J206" s="35">
        <v>461.39600000000002</v>
      </c>
      <c r="K206" s="35"/>
      <c r="L206" s="35"/>
    </row>
    <row r="207" spans="1:12" s="30" customFormat="1" ht="22.5" x14ac:dyDescent="0.25">
      <c r="A207" s="56"/>
      <c r="B207" s="31" t="s">
        <v>115</v>
      </c>
      <c r="C207" s="32">
        <f>C208</f>
        <v>3211.049</v>
      </c>
      <c r="D207" s="32">
        <f t="shared" ref="D207:L207" si="54">D208</f>
        <v>1313.0830000000001</v>
      </c>
      <c r="E207" s="32">
        <f t="shared" si="54"/>
        <v>1181.7750000000001</v>
      </c>
      <c r="F207" s="32">
        <f t="shared" si="54"/>
        <v>0</v>
      </c>
      <c r="G207" s="32">
        <f t="shared" si="54"/>
        <v>0</v>
      </c>
      <c r="H207" s="32">
        <f t="shared" si="54"/>
        <v>0</v>
      </c>
      <c r="I207" s="32">
        <f t="shared" si="54"/>
        <v>131.30799999999999</v>
      </c>
      <c r="J207" s="32">
        <f t="shared" si="54"/>
        <v>0</v>
      </c>
      <c r="K207" s="32">
        <f t="shared" si="54"/>
        <v>0</v>
      </c>
      <c r="L207" s="32">
        <f t="shared" si="54"/>
        <v>0</v>
      </c>
    </row>
    <row r="208" spans="1:12" ht="131.25" x14ac:dyDescent="0.25">
      <c r="A208" s="14">
        <v>10</v>
      </c>
      <c r="B208" s="4" t="s">
        <v>72</v>
      </c>
      <c r="C208" s="35">
        <v>3211.049</v>
      </c>
      <c r="D208" s="35">
        <f>SUM(E208:L208)</f>
        <v>1313.0830000000001</v>
      </c>
      <c r="E208" s="35">
        <v>1181.7750000000001</v>
      </c>
      <c r="F208" s="5"/>
      <c r="G208" s="35"/>
      <c r="H208" s="35"/>
      <c r="I208" s="35">
        <v>131.30799999999999</v>
      </c>
      <c r="J208" s="35"/>
      <c r="K208" s="35">
        <v>0</v>
      </c>
      <c r="L208" s="35"/>
    </row>
    <row r="209" spans="1:12" s="30" customFormat="1" ht="22.5" x14ac:dyDescent="0.25">
      <c r="A209" s="56"/>
      <c r="B209" s="31" t="s">
        <v>114</v>
      </c>
      <c r="C209" s="32">
        <f>C210+C211</f>
        <v>1911.8700000000001</v>
      </c>
      <c r="D209" s="32">
        <f t="shared" ref="D209:L209" si="55">D210+D211</f>
        <v>1911.8700000000001</v>
      </c>
      <c r="E209" s="32">
        <f t="shared" si="55"/>
        <v>0</v>
      </c>
      <c r="F209" s="32">
        <f t="shared" si="55"/>
        <v>0</v>
      </c>
      <c r="G209" s="32">
        <f t="shared" si="55"/>
        <v>0</v>
      </c>
      <c r="H209" s="32">
        <f t="shared" si="55"/>
        <v>0</v>
      </c>
      <c r="I209" s="32">
        <f t="shared" si="55"/>
        <v>0</v>
      </c>
      <c r="J209" s="32">
        <f t="shared" si="55"/>
        <v>1911.8700000000001</v>
      </c>
      <c r="K209" s="32">
        <f t="shared" si="55"/>
        <v>0</v>
      </c>
      <c r="L209" s="32">
        <f t="shared" si="55"/>
        <v>0</v>
      </c>
    </row>
    <row r="210" spans="1:12" ht="93.75" x14ac:dyDescent="0.25">
      <c r="A210" s="14">
        <v>11</v>
      </c>
      <c r="B210" s="2" t="s">
        <v>331</v>
      </c>
      <c r="C210" s="35">
        <f t="shared" si="53"/>
        <v>404.80700000000002</v>
      </c>
      <c r="D210" s="35">
        <f>SUM(E210:L210)</f>
        <v>404.80700000000002</v>
      </c>
      <c r="E210" s="35"/>
      <c r="F210" s="35"/>
      <c r="G210" s="35"/>
      <c r="H210" s="35"/>
      <c r="I210" s="35"/>
      <c r="J210" s="35">
        <v>404.80700000000002</v>
      </c>
      <c r="K210" s="35"/>
      <c r="L210" s="35"/>
    </row>
    <row r="211" spans="1:12" ht="93.75" x14ac:dyDescent="0.25">
      <c r="A211" s="14">
        <v>12</v>
      </c>
      <c r="B211" s="2" t="s">
        <v>332</v>
      </c>
      <c r="C211" s="35">
        <f t="shared" si="53"/>
        <v>1507.0630000000001</v>
      </c>
      <c r="D211" s="35">
        <f>SUM(E211:L211)</f>
        <v>1507.0630000000001</v>
      </c>
      <c r="E211" s="35"/>
      <c r="F211" s="35"/>
      <c r="G211" s="35"/>
      <c r="H211" s="35"/>
      <c r="I211" s="35"/>
      <c r="J211" s="35">
        <v>1507.0630000000001</v>
      </c>
      <c r="K211" s="35"/>
      <c r="L211" s="35"/>
    </row>
    <row r="212" spans="1:12" s="7" customFormat="1" ht="22.5" x14ac:dyDescent="0.25">
      <c r="A212" s="13"/>
      <c r="B212" s="29" t="s">
        <v>119</v>
      </c>
      <c r="C212" s="8">
        <f>C213+C215+C217+C221+C228+C230+C226</f>
        <v>36736.385619999994</v>
      </c>
      <c r="D212" s="8">
        <f t="shared" ref="D212:L212" si="56">D213+D215+D217+D221+D228+D230+D226</f>
        <v>36647.598910000001</v>
      </c>
      <c r="E212" s="8">
        <f t="shared" si="56"/>
        <v>2140.7979999999998</v>
      </c>
      <c r="F212" s="8">
        <f t="shared" si="56"/>
        <v>0</v>
      </c>
      <c r="G212" s="8">
        <f t="shared" si="56"/>
        <v>22947.973910000001</v>
      </c>
      <c r="H212" s="8">
        <f t="shared" si="56"/>
        <v>1490</v>
      </c>
      <c r="I212" s="8">
        <f t="shared" si="56"/>
        <v>237.86600000000001</v>
      </c>
      <c r="J212" s="8">
        <f t="shared" si="56"/>
        <v>5884.9610000000002</v>
      </c>
      <c r="K212" s="8">
        <f t="shared" si="56"/>
        <v>0</v>
      </c>
      <c r="L212" s="8">
        <f t="shared" si="56"/>
        <v>3946</v>
      </c>
    </row>
    <row r="213" spans="1:12" s="30" customFormat="1" ht="45" x14ac:dyDescent="0.25">
      <c r="A213" s="56"/>
      <c r="B213" s="31" t="s">
        <v>16</v>
      </c>
      <c r="C213" s="32">
        <f>C214</f>
        <v>2497.15</v>
      </c>
      <c r="D213" s="32">
        <f t="shared" ref="D213:L213" si="57">D214</f>
        <v>2454.5569999999998</v>
      </c>
      <c r="E213" s="32">
        <f t="shared" si="57"/>
        <v>0</v>
      </c>
      <c r="F213" s="32">
        <f t="shared" si="57"/>
        <v>0</v>
      </c>
      <c r="G213" s="32">
        <f t="shared" si="57"/>
        <v>2454.5569999999998</v>
      </c>
      <c r="H213" s="32">
        <f t="shared" si="57"/>
        <v>0</v>
      </c>
      <c r="I213" s="32">
        <f t="shared" si="57"/>
        <v>0</v>
      </c>
      <c r="J213" s="32">
        <f t="shared" si="57"/>
        <v>0</v>
      </c>
      <c r="K213" s="32">
        <f t="shared" si="57"/>
        <v>0</v>
      </c>
      <c r="L213" s="32">
        <f t="shared" si="57"/>
        <v>0</v>
      </c>
    </row>
    <row r="214" spans="1:12" ht="75" x14ac:dyDescent="0.25">
      <c r="A214" s="14">
        <v>1</v>
      </c>
      <c r="B214" s="4" t="s">
        <v>392</v>
      </c>
      <c r="C214" s="35">
        <v>2497.15</v>
      </c>
      <c r="D214" s="35">
        <f>SUM(E214:L214)</f>
        <v>2454.5569999999998</v>
      </c>
      <c r="E214" s="35"/>
      <c r="F214" s="35"/>
      <c r="G214" s="35">
        <v>2454.5569999999998</v>
      </c>
      <c r="H214" s="35"/>
      <c r="I214" s="35"/>
      <c r="J214" s="35"/>
      <c r="K214" s="35"/>
      <c r="L214" s="35"/>
    </row>
    <row r="215" spans="1:12" s="30" customFormat="1" ht="22.5" x14ac:dyDescent="0.25">
      <c r="A215" s="56"/>
      <c r="B215" s="31" t="s">
        <v>112</v>
      </c>
      <c r="C215" s="32">
        <f>C216</f>
        <v>6800.2474099999999</v>
      </c>
      <c r="D215" s="32">
        <f t="shared" ref="D215:L215" si="58">D216</f>
        <v>6775.9150100000006</v>
      </c>
      <c r="E215" s="32">
        <f t="shared" si="58"/>
        <v>0</v>
      </c>
      <c r="F215" s="32">
        <f t="shared" si="58"/>
        <v>0</v>
      </c>
      <c r="G215" s="32">
        <f t="shared" si="58"/>
        <v>6775.9150100000006</v>
      </c>
      <c r="H215" s="38">
        <f t="shared" si="58"/>
        <v>0</v>
      </c>
      <c r="I215" s="32">
        <f t="shared" si="58"/>
        <v>0</v>
      </c>
      <c r="J215" s="32">
        <f t="shared" si="58"/>
        <v>0</v>
      </c>
      <c r="K215" s="32">
        <f t="shared" si="58"/>
        <v>0</v>
      </c>
      <c r="L215" s="32">
        <f t="shared" si="58"/>
        <v>0</v>
      </c>
    </row>
    <row r="216" spans="1:12" ht="75" x14ac:dyDescent="0.25">
      <c r="A216" s="14">
        <v>2</v>
      </c>
      <c r="B216" s="4" t="s">
        <v>134</v>
      </c>
      <c r="C216" s="35">
        <v>6800.2474099999999</v>
      </c>
      <c r="D216" s="35">
        <f>SUM(E216:L216)</f>
        <v>6775.9150100000006</v>
      </c>
      <c r="E216" s="35"/>
      <c r="F216" s="35"/>
      <c r="G216" s="35">
        <v>6775.9150100000006</v>
      </c>
      <c r="H216" s="35"/>
      <c r="I216" s="35"/>
      <c r="J216" s="35"/>
      <c r="K216" s="35"/>
      <c r="L216" s="35"/>
    </row>
    <row r="217" spans="1:12" s="30" customFormat="1" ht="45" x14ac:dyDescent="0.25">
      <c r="A217" s="56"/>
      <c r="B217" s="31" t="s">
        <v>32</v>
      </c>
      <c r="C217" s="32">
        <f>SUM(C218:C220)</f>
        <v>13624.942209999999</v>
      </c>
      <c r="D217" s="32">
        <f t="shared" ref="D217:L217" si="59">SUM(D218:D220)</f>
        <v>13606.5589</v>
      </c>
      <c r="E217" s="32">
        <f t="shared" si="59"/>
        <v>0</v>
      </c>
      <c r="F217" s="32">
        <f t="shared" si="59"/>
        <v>0</v>
      </c>
      <c r="G217" s="32">
        <f t="shared" si="59"/>
        <v>9660.5589</v>
      </c>
      <c r="H217" s="38">
        <f t="shared" si="59"/>
        <v>0</v>
      </c>
      <c r="I217" s="32">
        <f t="shared" si="59"/>
        <v>0</v>
      </c>
      <c r="J217" s="32">
        <f t="shared" si="59"/>
        <v>0</v>
      </c>
      <c r="K217" s="32">
        <f t="shared" si="59"/>
        <v>0</v>
      </c>
      <c r="L217" s="32">
        <f t="shared" si="59"/>
        <v>3946</v>
      </c>
    </row>
    <row r="218" spans="1:12" ht="93.75" x14ac:dyDescent="0.25">
      <c r="A218" s="14">
        <v>3</v>
      </c>
      <c r="B218" s="4" t="s">
        <v>133</v>
      </c>
      <c r="C218" s="35">
        <v>5879.2792099999997</v>
      </c>
      <c r="D218" s="35">
        <f>SUM(E218:L218)</f>
        <v>5864.2792100000006</v>
      </c>
      <c r="E218" s="35"/>
      <c r="F218" s="35"/>
      <c r="G218" s="35">
        <v>5864.2792100000006</v>
      </c>
      <c r="H218" s="35"/>
      <c r="I218" s="35"/>
      <c r="J218" s="35"/>
      <c r="K218" s="35"/>
      <c r="L218" s="35"/>
    </row>
    <row r="219" spans="1:12" ht="93.75" x14ac:dyDescent="0.25">
      <c r="A219" s="14">
        <v>4</v>
      </c>
      <c r="B219" s="4" t="s">
        <v>393</v>
      </c>
      <c r="C219" s="35">
        <v>3799.663</v>
      </c>
      <c r="D219" s="35">
        <f>SUM(E219:L219)</f>
        <v>3796.2796899999998</v>
      </c>
      <c r="E219" s="35"/>
      <c r="F219" s="35"/>
      <c r="G219" s="35">
        <v>3796.2796899999998</v>
      </c>
      <c r="H219" s="35"/>
      <c r="I219" s="35"/>
      <c r="J219" s="35"/>
      <c r="K219" s="35"/>
      <c r="L219" s="35"/>
    </row>
    <row r="220" spans="1:12" ht="37.5" x14ac:dyDescent="0.25">
      <c r="A220" s="14">
        <v>5</v>
      </c>
      <c r="B220" s="4" t="s">
        <v>223</v>
      </c>
      <c r="C220" s="35">
        <v>3946</v>
      </c>
      <c r="D220" s="35">
        <f>SUM(E220:L220)</f>
        <v>3946</v>
      </c>
      <c r="E220" s="35"/>
      <c r="F220" s="35"/>
      <c r="G220" s="35"/>
      <c r="H220" s="35"/>
      <c r="I220" s="35"/>
      <c r="J220" s="35"/>
      <c r="K220" s="35"/>
      <c r="L220" s="35">
        <v>3946</v>
      </c>
    </row>
    <row r="221" spans="1:12" s="30" customFormat="1" ht="22.5" x14ac:dyDescent="0.25">
      <c r="A221" s="56"/>
      <c r="B221" s="31" t="s">
        <v>115</v>
      </c>
      <c r="C221" s="32">
        <f>SUM(C222:C225)</f>
        <v>9695.3970000000008</v>
      </c>
      <c r="D221" s="32">
        <f t="shared" ref="D221:L221" si="60">SUM(D222:D225)</f>
        <v>9691.9189999999999</v>
      </c>
      <c r="E221" s="32">
        <f t="shared" si="60"/>
        <v>0</v>
      </c>
      <c r="F221" s="32">
        <f t="shared" si="60"/>
        <v>0</v>
      </c>
      <c r="G221" s="32">
        <f t="shared" si="60"/>
        <v>4056.9430000000002</v>
      </c>
      <c r="H221" s="38">
        <f t="shared" si="60"/>
        <v>0</v>
      </c>
      <c r="I221" s="32">
        <f t="shared" si="60"/>
        <v>0</v>
      </c>
      <c r="J221" s="32">
        <f t="shared" si="60"/>
        <v>5634.9760000000006</v>
      </c>
      <c r="K221" s="32">
        <f t="shared" si="60"/>
        <v>0</v>
      </c>
      <c r="L221" s="32">
        <f t="shared" si="60"/>
        <v>0</v>
      </c>
    </row>
    <row r="222" spans="1:12" ht="93.75" x14ac:dyDescent="0.25">
      <c r="A222" s="14">
        <v>6</v>
      </c>
      <c r="B222" s="4" t="s">
        <v>394</v>
      </c>
      <c r="C222" s="35">
        <v>4060.4209999999998</v>
      </c>
      <c r="D222" s="35">
        <f>SUM(E222:L222)</f>
        <v>4056.9430000000002</v>
      </c>
      <c r="E222" s="35"/>
      <c r="F222" s="35"/>
      <c r="G222" s="35">
        <v>4056.9430000000002</v>
      </c>
      <c r="H222" s="35"/>
      <c r="I222" s="35"/>
      <c r="J222" s="35"/>
      <c r="K222" s="35"/>
      <c r="L222" s="35"/>
    </row>
    <row r="223" spans="1:12" ht="93.75" x14ac:dyDescent="0.25">
      <c r="A223" s="14">
        <v>7</v>
      </c>
      <c r="B223" s="4" t="s">
        <v>395</v>
      </c>
      <c r="C223" s="35">
        <f t="shared" ref="C223:C229" si="61">D223</f>
        <v>458.98899999999998</v>
      </c>
      <c r="D223" s="35">
        <f>SUM(E223:L223)</f>
        <v>458.98899999999998</v>
      </c>
      <c r="E223" s="35"/>
      <c r="F223" s="5"/>
      <c r="G223" s="35"/>
      <c r="H223" s="35"/>
      <c r="I223" s="35"/>
      <c r="J223" s="35">
        <v>458.98899999999998</v>
      </c>
      <c r="K223" s="35"/>
      <c r="L223" s="35"/>
    </row>
    <row r="224" spans="1:12" ht="56.25" x14ac:dyDescent="0.25">
      <c r="A224" s="14">
        <v>8</v>
      </c>
      <c r="B224" s="4" t="s">
        <v>396</v>
      </c>
      <c r="C224" s="35">
        <f t="shared" si="61"/>
        <v>850</v>
      </c>
      <c r="D224" s="35">
        <f>SUM(E224:L224)</f>
        <v>850</v>
      </c>
      <c r="E224" s="35"/>
      <c r="F224" s="5"/>
      <c r="G224" s="35"/>
      <c r="H224" s="35"/>
      <c r="I224" s="35"/>
      <c r="J224" s="35">
        <v>850</v>
      </c>
      <c r="K224" s="35"/>
      <c r="L224" s="35"/>
    </row>
    <row r="225" spans="1:12" ht="93.75" x14ac:dyDescent="0.25">
      <c r="A225" s="14">
        <v>9</v>
      </c>
      <c r="B225" s="4" t="s">
        <v>333</v>
      </c>
      <c r="C225" s="35">
        <f t="shared" si="61"/>
        <v>4325.9870000000001</v>
      </c>
      <c r="D225" s="35">
        <f>SUM(E225:L225)</f>
        <v>4325.9870000000001</v>
      </c>
      <c r="E225" s="35"/>
      <c r="F225" s="5"/>
      <c r="G225" s="35"/>
      <c r="H225" s="35"/>
      <c r="I225" s="35"/>
      <c r="J225" s="35">
        <v>4325.9870000000001</v>
      </c>
      <c r="K225" s="35"/>
      <c r="L225" s="35"/>
    </row>
    <row r="226" spans="1:12" s="30" customFormat="1" ht="22.5" x14ac:dyDescent="0.25">
      <c r="A226" s="56"/>
      <c r="B226" s="31" t="s">
        <v>114</v>
      </c>
      <c r="C226" s="32">
        <f>C227</f>
        <v>1490</v>
      </c>
      <c r="D226" s="32">
        <f t="shared" ref="D226:L226" si="62">D227</f>
        <v>1490</v>
      </c>
      <c r="E226" s="32">
        <f t="shared" si="62"/>
        <v>0</v>
      </c>
      <c r="F226" s="32">
        <f t="shared" si="62"/>
        <v>0</v>
      </c>
      <c r="G226" s="32">
        <f t="shared" si="62"/>
        <v>0</v>
      </c>
      <c r="H226" s="32">
        <f t="shared" si="62"/>
        <v>1490</v>
      </c>
      <c r="I226" s="32">
        <f t="shared" si="62"/>
        <v>0</v>
      </c>
      <c r="J226" s="32">
        <f t="shared" si="62"/>
        <v>0</v>
      </c>
      <c r="K226" s="32">
        <f t="shared" si="62"/>
        <v>0</v>
      </c>
      <c r="L226" s="32">
        <f t="shared" si="62"/>
        <v>0</v>
      </c>
    </row>
    <row r="227" spans="1:12" ht="56.25" x14ac:dyDescent="0.25">
      <c r="A227" s="14">
        <v>10</v>
      </c>
      <c r="B227" s="4" t="s">
        <v>268</v>
      </c>
      <c r="C227" s="35">
        <f>D227</f>
        <v>1490</v>
      </c>
      <c r="D227" s="35">
        <f>SUM(E227:L227)</f>
        <v>1490</v>
      </c>
      <c r="E227" s="35"/>
      <c r="F227" s="5"/>
      <c r="G227" s="35"/>
      <c r="H227" s="35">
        <v>1490</v>
      </c>
      <c r="I227" s="35"/>
      <c r="J227" s="35"/>
      <c r="K227" s="35"/>
      <c r="L227" s="35"/>
    </row>
    <row r="228" spans="1:12" s="37" customFormat="1" ht="22.5" x14ac:dyDescent="0.25">
      <c r="A228" s="58"/>
      <c r="B228" s="31" t="s">
        <v>116</v>
      </c>
      <c r="C228" s="38">
        <f>C229</f>
        <v>249.98500000000001</v>
      </c>
      <c r="D228" s="38">
        <f t="shared" ref="D228:L228" si="63">D229</f>
        <v>249.98500000000001</v>
      </c>
      <c r="E228" s="38">
        <f t="shared" si="63"/>
        <v>0</v>
      </c>
      <c r="F228" s="38">
        <f t="shared" si="63"/>
        <v>0</v>
      </c>
      <c r="G228" s="38">
        <f t="shared" si="63"/>
        <v>0</v>
      </c>
      <c r="H228" s="38">
        <f t="shared" si="63"/>
        <v>0</v>
      </c>
      <c r="I228" s="38">
        <f t="shared" si="63"/>
        <v>0</v>
      </c>
      <c r="J228" s="38">
        <f t="shared" si="63"/>
        <v>249.98500000000001</v>
      </c>
      <c r="K228" s="38">
        <f t="shared" si="63"/>
        <v>0</v>
      </c>
      <c r="L228" s="38">
        <f t="shared" si="63"/>
        <v>0</v>
      </c>
    </row>
    <row r="229" spans="1:12" ht="112.5" x14ac:dyDescent="0.25">
      <c r="A229" s="14">
        <v>11</v>
      </c>
      <c r="B229" s="4" t="s">
        <v>47</v>
      </c>
      <c r="C229" s="35">
        <f t="shared" si="61"/>
        <v>249.98500000000001</v>
      </c>
      <c r="D229" s="35">
        <f>SUM(E229:L229)</f>
        <v>249.98500000000001</v>
      </c>
      <c r="E229" s="35"/>
      <c r="F229" s="5"/>
      <c r="G229" s="35"/>
      <c r="H229" s="35"/>
      <c r="I229" s="35"/>
      <c r="J229" s="35">
        <v>249.98500000000001</v>
      </c>
      <c r="K229" s="35"/>
      <c r="L229" s="35"/>
    </row>
    <row r="230" spans="1:12" s="30" customFormat="1" ht="45" x14ac:dyDescent="0.25">
      <c r="A230" s="56"/>
      <c r="B230" s="31" t="s">
        <v>111</v>
      </c>
      <c r="C230" s="32">
        <f>C231</f>
        <v>2378.6640000000002</v>
      </c>
      <c r="D230" s="32">
        <f t="shared" ref="D230:L230" si="64">D231</f>
        <v>2378.6639999999998</v>
      </c>
      <c r="E230" s="32">
        <f t="shared" si="64"/>
        <v>2140.7979999999998</v>
      </c>
      <c r="F230" s="32">
        <f t="shared" si="64"/>
        <v>0</v>
      </c>
      <c r="G230" s="32">
        <f t="shared" si="64"/>
        <v>0</v>
      </c>
      <c r="H230" s="32">
        <f t="shared" si="64"/>
        <v>0</v>
      </c>
      <c r="I230" s="32">
        <f t="shared" si="64"/>
        <v>237.86600000000001</v>
      </c>
      <c r="J230" s="32">
        <f t="shared" si="64"/>
        <v>0</v>
      </c>
      <c r="K230" s="32">
        <f t="shared" si="64"/>
        <v>0</v>
      </c>
      <c r="L230" s="32">
        <f t="shared" si="64"/>
        <v>0</v>
      </c>
    </row>
    <row r="231" spans="1:12" ht="75" x14ac:dyDescent="0.25">
      <c r="A231" s="14">
        <v>12</v>
      </c>
      <c r="B231" s="4" t="s">
        <v>95</v>
      </c>
      <c r="C231" s="35">
        <v>2378.6640000000002</v>
      </c>
      <c r="D231" s="35">
        <f>E231+I231+K231</f>
        <v>2378.6639999999998</v>
      </c>
      <c r="E231" s="35">
        <v>2140.7979999999998</v>
      </c>
      <c r="F231" s="35"/>
      <c r="G231" s="35"/>
      <c r="H231" s="35"/>
      <c r="I231" s="35">
        <v>237.86600000000001</v>
      </c>
      <c r="J231" s="35"/>
      <c r="K231" s="35">
        <v>0</v>
      </c>
      <c r="L231" s="35"/>
    </row>
    <row r="232" spans="1:12" s="7" customFormat="1" ht="22.5" x14ac:dyDescent="0.25">
      <c r="A232" s="13"/>
      <c r="B232" s="29" t="s">
        <v>192</v>
      </c>
      <c r="C232" s="41">
        <f>C233</f>
        <v>2000</v>
      </c>
      <c r="D232" s="41">
        <f t="shared" ref="D232:L232" si="65">D233</f>
        <v>2000</v>
      </c>
      <c r="E232" s="41">
        <f t="shared" si="65"/>
        <v>0</v>
      </c>
      <c r="F232" s="41">
        <f t="shared" si="65"/>
        <v>0</v>
      </c>
      <c r="G232" s="41">
        <f t="shared" si="65"/>
        <v>0</v>
      </c>
      <c r="H232" s="41">
        <f t="shared" si="65"/>
        <v>0</v>
      </c>
      <c r="I232" s="41">
        <f t="shared" si="65"/>
        <v>0</v>
      </c>
      <c r="J232" s="41">
        <f t="shared" si="65"/>
        <v>2000</v>
      </c>
      <c r="K232" s="41">
        <f t="shared" si="65"/>
        <v>0</v>
      </c>
      <c r="L232" s="41">
        <f t="shared" si="65"/>
        <v>0</v>
      </c>
    </row>
    <row r="233" spans="1:12" s="30" customFormat="1" ht="45" x14ac:dyDescent="0.25">
      <c r="A233" s="56"/>
      <c r="B233" s="31" t="s">
        <v>16</v>
      </c>
      <c r="C233" s="40">
        <f>SUM(C234:C242)</f>
        <v>2000</v>
      </c>
      <c r="D233" s="40">
        <f t="shared" ref="D233:L233" si="66">SUM(D234:D242)</f>
        <v>2000</v>
      </c>
      <c r="E233" s="40">
        <f t="shared" si="66"/>
        <v>0</v>
      </c>
      <c r="F233" s="40">
        <f t="shared" si="66"/>
        <v>0</v>
      </c>
      <c r="G233" s="40">
        <f t="shared" si="66"/>
        <v>0</v>
      </c>
      <c r="H233" s="40">
        <f t="shared" si="66"/>
        <v>0</v>
      </c>
      <c r="I233" s="40">
        <f t="shared" si="66"/>
        <v>0</v>
      </c>
      <c r="J233" s="40">
        <f t="shared" si="66"/>
        <v>2000</v>
      </c>
      <c r="K233" s="40">
        <f t="shared" si="66"/>
        <v>0</v>
      </c>
      <c r="L233" s="40">
        <f t="shared" si="66"/>
        <v>0</v>
      </c>
    </row>
    <row r="234" spans="1:12" ht="75" x14ac:dyDescent="0.25">
      <c r="A234" s="14">
        <v>1</v>
      </c>
      <c r="B234" s="4" t="s">
        <v>334</v>
      </c>
      <c r="C234" s="35">
        <f t="shared" ref="C234:C242" si="67">D234</f>
        <v>250.24</v>
      </c>
      <c r="D234" s="35">
        <f t="shared" ref="D234:D242" si="68">SUM(E234:L234)</f>
        <v>250.24</v>
      </c>
      <c r="E234" s="35"/>
      <c r="F234" s="35"/>
      <c r="G234" s="35"/>
      <c r="H234" s="35"/>
      <c r="I234" s="35"/>
      <c r="J234" s="35">
        <v>250.24</v>
      </c>
      <c r="K234" s="35"/>
      <c r="L234" s="35"/>
    </row>
    <row r="235" spans="1:12" ht="75" x14ac:dyDescent="0.25">
      <c r="A235" s="14">
        <v>2</v>
      </c>
      <c r="B235" s="4" t="s">
        <v>335</v>
      </c>
      <c r="C235" s="35">
        <f t="shared" si="67"/>
        <v>249.10599999999999</v>
      </c>
      <c r="D235" s="35">
        <f t="shared" si="68"/>
        <v>249.10599999999999</v>
      </c>
      <c r="E235" s="35"/>
      <c r="F235" s="35"/>
      <c r="G235" s="35"/>
      <c r="H235" s="35"/>
      <c r="I235" s="35"/>
      <c r="J235" s="35">
        <v>249.10599999999999</v>
      </c>
      <c r="K235" s="35"/>
      <c r="L235" s="35"/>
    </row>
    <row r="236" spans="1:12" ht="75" x14ac:dyDescent="0.25">
      <c r="A236" s="14">
        <v>3</v>
      </c>
      <c r="B236" s="4" t="s">
        <v>336</v>
      </c>
      <c r="C236" s="35">
        <f t="shared" si="67"/>
        <v>249.095</v>
      </c>
      <c r="D236" s="35">
        <f t="shared" si="68"/>
        <v>249.095</v>
      </c>
      <c r="E236" s="35"/>
      <c r="F236" s="35"/>
      <c r="G236" s="35"/>
      <c r="H236" s="35"/>
      <c r="I236" s="35"/>
      <c r="J236" s="35">
        <v>249.095</v>
      </c>
      <c r="K236" s="35"/>
      <c r="L236" s="35"/>
    </row>
    <row r="237" spans="1:12" ht="75" x14ac:dyDescent="0.25">
      <c r="A237" s="14">
        <v>4</v>
      </c>
      <c r="B237" s="4" t="s">
        <v>337</v>
      </c>
      <c r="C237" s="35">
        <f t="shared" si="67"/>
        <v>250.37200000000001</v>
      </c>
      <c r="D237" s="35">
        <f t="shared" si="68"/>
        <v>250.37200000000001</v>
      </c>
      <c r="E237" s="35"/>
      <c r="F237" s="35"/>
      <c r="G237" s="35"/>
      <c r="H237" s="35"/>
      <c r="I237" s="35"/>
      <c r="J237" s="35">
        <v>250.37200000000001</v>
      </c>
      <c r="K237" s="35"/>
      <c r="L237" s="35"/>
    </row>
    <row r="238" spans="1:12" ht="75" x14ac:dyDescent="0.25">
      <c r="A238" s="14">
        <v>5</v>
      </c>
      <c r="B238" s="4" t="s">
        <v>338</v>
      </c>
      <c r="C238" s="35">
        <f t="shared" si="67"/>
        <v>250.58199999999999</v>
      </c>
      <c r="D238" s="35">
        <f t="shared" si="68"/>
        <v>250.58199999999999</v>
      </c>
      <c r="E238" s="35"/>
      <c r="F238" s="35"/>
      <c r="G238" s="35"/>
      <c r="H238" s="35"/>
      <c r="I238" s="35"/>
      <c r="J238" s="35">
        <v>250.58199999999999</v>
      </c>
      <c r="K238" s="35"/>
      <c r="L238" s="35"/>
    </row>
    <row r="239" spans="1:12" ht="75" x14ac:dyDescent="0.25">
      <c r="A239" s="14">
        <v>6</v>
      </c>
      <c r="B239" s="4" t="s">
        <v>339</v>
      </c>
      <c r="C239" s="35">
        <f t="shared" si="67"/>
        <v>211.08199999999999</v>
      </c>
      <c r="D239" s="35">
        <f t="shared" si="68"/>
        <v>211.08199999999999</v>
      </c>
      <c r="E239" s="35"/>
      <c r="F239" s="35"/>
      <c r="G239" s="35"/>
      <c r="H239" s="35"/>
      <c r="I239" s="35"/>
      <c r="J239" s="35">
        <v>211.08199999999999</v>
      </c>
      <c r="K239" s="35"/>
      <c r="L239" s="35"/>
    </row>
    <row r="240" spans="1:12" ht="75" x14ac:dyDescent="0.25">
      <c r="A240" s="14">
        <v>7</v>
      </c>
      <c r="B240" s="4" t="s">
        <v>340</v>
      </c>
      <c r="C240" s="35">
        <f>D240</f>
        <v>196.191</v>
      </c>
      <c r="D240" s="35">
        <f>SUM(E240:L240)</f>
        <v>196.191</v>
      </c>
      <c r="E240" s="35"/>
      <c r="F240" s="35"/>
      <c r="G240" s="35"/>
      <c r="H240" s="35"/>
      <c r="I240" s="35"/>
      <c r="J240" s="35">
        <v>196.191</v>
      </c>
      <c r="K240" s="35"/>
      <c r="L240" s="35"/>
    </row>
    <row r="241" spans="1:12" ht="75" x14ac:dyDescent="0.25">
      <c r="A241" s="14">
        <v>8</v>
      </c>
      <c r="B241" s="4" t="s">
        <v>341</v>
      </c>
      <c r="C241" s="35">
        <f t="shared" si="67"/>
        <v>259.46199999999999</v>
      </c>
      <c r="D241" s="35">
        <f t="shared" si="68"/>
        <v>259.46199999999999</v>
      </c>
      <c r="E241" s="35"/>
      <c r="F241" s="35"/>
      <c r="G241" s="35"/>
      <c r="H241" s="35"/>
      <c r="I241" s="35"/>
      <c r="J241" s="35">
        <v>259.46199999999999</v>
      </c>
      <c r="K241" s="35"/>
      <c r="L241" s="35"/>
    </row>
    <row r="242" spans="1:12" ht="75" x14ac:dyDescent="0.25">
      <c r="A242" s="14">
        <v>9</v>
      </c>
      <c r="B242" s="4" t="s">
        <v>342</v>
      </c>
      <c r="C242" s="35">
        <f t="shared" si="67"/>
        <v>83.87</v>
      </c>
      <c r="D242" s="35">
        <f t="shared" si="68"/>
        <v>83.87</v>
      </c>
      <c r="E242" s="35"/>
      <c r="F242" s="35"/>
      <c r="G242" s="35"/>
      <c r="H242" s="35"/>
      <c r="I242" s="35"/>
      <c r="J242" s="35">
        <v>83.87</v>
      </c>
      <c r="K242" s="35"/>
      <c r="L242" s="35"/>
    </row>
    <row r="243" spans="1:12" s="7" customFormat="1" ht="22.5" x14ac:dyDescent="0.25">
      <c r="A243" s="13"/>
      <c r="B243" s="29" t="s">
        <v>10</v>
      </c>
      <c r="C243" s="8">
        <f>C244+C246+C254+C263+C266+C278+C280+C282</f>
        <v>109121.57913</v>
      </c>
      <c r="D243" s="8">
        <f t="shared" ref="D243:L243" si="69">D244+D246+D254+D263+D266+D278+D280+D282</f>
        <v>94049.919129999995</v>
      </c>
      <c r="E243" s="8">
        <f t="shared" si="69"/>
        <v>12488.168000000001</v>
      </c>
      <c r="F243" s="8">
        <f t="shared" si="69"/>
        <v>6805.4661300000007</v>
      </c>
      <c r="G243" s="8">
        <f t="shared" si="69"/>
        <v>2556.1970000000001</v>
      </c>
      <c r="H243" s="8">
        <f t="shared" si="69"/>
        <v>7052.0839999999998</v>
      </c>
      <c r="I243" s="8">
        <f t="shared" si="69"/>
        <v>6842.0169999999998</v>
      </c>
      <c r="J243" s="8">
        <f t="shared" si="69"/>
        <v>5822.7870000000003</v>
      </c>
      <c r="K243" s="8">
        <f t="shared" si="69"/>
        <v>0</v>
      </c>
      <c r="L243" s="8">
        <f t="shared" si="69"/>
        <v>52483.199999999997</v>
      </c>
    </row>
    <row r="244" spans="1:12" s="30" customFormat="1" ht="45" x14ac:dyDescent="0.25">
      <c r="A244" s="56"/>
      <c r="B244" s="31" t="s">
        <v>16</v>
      </c>
      <c r="C244" s="32">
        <f>C245</f>
        <v>1356.9970000000001</v>
      </c>
      <c r="D244" s="32">
        <f t="shared" ref="D244:L244" si="70">D245</f>
        <v>1356.9970000000001</v>
      </c>
      <c r="E244" s="32">
        <f t="shared" si="70"/>
        <v>0</v>
      </c>
      <c r="F244" s="32">
        <f t="shared" si="70"/>
        <v>1356.9970000000001</v>
      </c>
      <c r="G244" s="32">
        <f t="shared" si="70"/>
        <v>0</v>
      </c>
      <c r="H244" s="32">
        <f t="shared" si="70"/>
        <v>0</v>
      </c>
      <c r="I244" s="32">
        <f t="shared" si="70"/>
        <v>0</v>
      </c>
      <c r="J244" s="32">
        <f t="shared" si="70"/>
        <v>0</v>
      </c>
      <c r="K244" s="32">
        <f t="shared" si="70"/>
        <v>0</v>
      </c>
      <c r="L244" s="32">
        <f t="shared" si="70"/>
        <v>0</v>
      </c>
    </row>
    <row r="245" spans="1:12" ht="56.25" x14ac:dyDescent="0.25">
      <c r="A245" s="14">
        <v>1</v>
      </c>
      <c r="B245" s="4" t="s">
        <v>7</v>
      </c>
      <c r="C245" s="35">
        <f>D245</f>
        <v>1356.9970000000001</v>
      </c>
      <c r="D245" s="35">
        <f>SUM(E245:L245)</f>
        <v>1356.9970000000001</v>
      </c>
      <c r="E245" s="35"/>
      <c r="F245" s="35">
        <v>1356.9970000000001</v>
      </c>
      <c r="G245" s="35"/>
      <c r="H245" s="35"/>
      <c r="I245" s="35"/>
      <c r="J245" s="35"/>
      <c r="K245" s="35"/>
      <c r="L245" s="35"/>
    </row>
    <row r="246" spans="1:12" s="30" customFormat="1" ht="22.5" x14ac:dyDescent="0.25">
      <c r="A246" s="56"/>
      <c r="B246" s="31" t="s">
        <v>112</v>
      </c>
      <c r="C246" s="32">
        <f>SUM(C247:C253)</f>
        <v>53354.63121</v>
      </c>
      <c r="D246" s="32">
        <f t="shared" ref="D246:L246" si="71">SUM(D247:D253)</f>
        <v>53354.631209999992</v>
      </c>
      <c r="E246" s="32">
        <f t="shared" si="71"/>
        <v>0</v>
      </c>
      <c r="F246" s="32">
        <f t="shared" si="71"/>
        <v>0</v>
      </c>
      <c r="G246" s="32">
        <f t="shared" si="71"/>
        <v>0</v>
      </c>
      <c r="H246" s="32">
        <f t="shared" si="71"/>
        <v>0</v>
      </c>
      <c r="I246" s="32">
        <f t="shared" si="71"/>
        <v>5148.7</v>
      </c>
      <c r="J246" s="32">
        <f t="shared" si="71"/>
        <v>1875.7312100000001</v>
      </c>
      <c r="K246" s="32">
        <f t="shared" si="71"/>
        <v>0</v>
      </c>
      <c r="L246" s="32">
        <f t="shared" si="71"/>
        <v>46330.2</v>
      </c>
    </row>
    <row r="247" spans="1:12" ht="56.25" x14ac:dyDescent="0.25">
      <c r="A247" s="14">
        <v>2</v>
      </c>
      <c r="B247" s="4" t="s">
        <v>343</v>
      </c>
      <c r="C247" s="35">
        <f t="shared" ref="C247:C252" si="72">D247</f>
        <v>1468.5791999999999</v>
      </c>
      <c r="D247" s="35">
        <f t="shared" ref="D247:D253" si="73">SUM(E247:L247)</f>
        <v>1468.5791999999999</v>
      </c>
      <c r="E247" s="35"/>
      <c r="F247" s="35"/>
      <c r="G247" s="35"/>
      <c r="H247" s="35"/>
      <c r="I247" s="35"/>
      <c r="J247" s="35">
        <v>1468.5791999999999</v>
      </c>
      <c r="K247" s="35"/>
      <c r="L247" s="35"/>
    </row>
    <row r="248" spans="1:12" ht="56.25" x14ac:dyDescent="0.25">
      <c r="A248" s="14">
        <v>3</v>
      </c>
      <c r="B248" s="4" t="s">
        <v>344</v>
      </c>
      <c r="C248" s="35">
        <f t="shared" si="72"/>
        <v>129.23797999999999</v>
      </c>
      <c r="D248" s="35">
        <f t="shared" si="73"/>
        <v>129.23797999999999</v>
      </c>
      <c r="E248" s="35"/>
      <c r="F248" s="35"/>
      <c r="G248" s="35"/>
      <c r="H248" s="35"/>
      <c r="I248" s="35"/>
      <c r="J248" s="35">
        <v>129.23797999999999</v>
      </c>
      <c r="K248" s="35"/>
      <c r="L248" s="35"/>
    </row>
    <row r="249" spans="1:12" ht="75" x14ac:dyDescent="0.25">
      <c r="A249" s="14">
        <v>4</v>
      </c>
      <c r="B249" s="4" t="s">
        <v>345</v>
      </c>
      <c r="C249" s="35">
        <f t="shared" si="72"/>
        <v>143.79442</v>
      </c>
      <c r="D249" s="35">
        <f t="shared" si="73"/>
        <v>143.79442</v>
      </c>
      <c r="E249" s="35"/>
      <c r="F249" s="35"/>
      <c r="G249" s="35"/>
      <c r="H249" s="35"/>
      <c r="I249" s="35"/>
      <c r="J249" s="35">
        <v>143.79442</v>
      </c>
      <c r="K249" s="35"/>
      <c r="L249" s="35"/>
    </row>
    <row r="250" spans="1:12" ht="56.25" x14ac:dyDescent="0.25">
      <c r="A250" s="14">
        <v>5</v>
      </c>
      <c r="B250" s="4" t="s">
        <v>346</v>
      </c>
      <c r="C250" s="35">
        <f t="shared" si="72"/>
        <v>50.336689999999997</v>
      </c>
      <c r="D250" s="35">
        <f t="shared" si="73"/>
        <v>50.336689999999997</v>
      </c>
      <c r="E250" s="35"/>
      <c r="F250" s="35"/>
      <c r="G250" s="35"/>
      <c r="H250" s="35"/>
      <c r="I250" s="35"/>
      <c r="J250" s="35">
        <v>50.336689999999997</v>
      </c>
      <c r="K250" s="35"/>
      <c r="L250" s="35"/>
    </row>
    <row r="251" spans="1:12" ht="56.25" x14ac:dyDescent="0.25">
      <c r="A251" s="14">
        <v>6</v>
      </c>
      <c r="B251" s="4" t="s">
        <v>347</v>
      </c>
      <c r="C251" s="35">
        <f t="shared" si="72"/>
        <v>50.274819999999998</v>
      </c>
      <c r="D251" s="35">
        <f t="shared" si="73"/>
        <v>50.274819999999998</v>
      </c>
      <c r="E251" s="35"/>
      <c r="F251" s="35"/>
      <c r="G251" s="35"/>
      <c r="H251" s="35"/>
      <c r="I251" s="35"/>
      <c r="J251" s="35">
        <v>50.274819999999998</v>
      </c>
      <c r="K251" s="35"/>
      <c r="L251" s="35"/>
    </row>
    <row r="252" spans="1:12" ht="56.25" x14ac:dyDescent="0.25">
      <c r="A252" s="14">
        <v>7</v>
      </c>
      <c r="B252" s="4" t="s">
        <v>348</v>
      </c>
      <c r="C252" s="35">
        <f t="shared" si="72"/>
        <v>33.508099999999999</v>
      </c>
      <c r="D252" s="35">
        <f t="shared" si="73"/>
        <v>33.508099999999999</v>
      </c>
      <c r="E252" s="35"/>
      <c r="F252" s="35"/>
      <c r="G252" s="35"/>
      <c r="H252" s="35"/>
      <c r="I252" s="35"/>
      <c r="J252" s="35">
        <v>33.508099999999999</v>
      </c>
      <c r="K252" s="35"/>
      <c r="L252" s="35"/>
    </row>
    <row r="253" spans="1:12" ht="21" x14ac:dyDescent="0.25">
      <c r="A253" s="14">
        <v>8</v>
      </c>
      <c r="B253" s="4" t="s">
        <v>228</v>
      </c>
      <c r="C253" s="35">
        <v>51478.9</v>
      </c>
      <c r="D253" s="35">
        <f t="shared" si="73"/>
        <v>51478.899999999994</v>
      </c>
      <c r="E253" s="35"/>
      <c r="F253" s="5"/>
      <c r="G253" s="35"/>
      <c r="H253" s="35"/>
      <c r="I253" s="35">
        <v>5148.7</v>
      </c>
      <c r="J253" s="35"/>
      <c r="K253" s="35">
        <v>0</v>
      </c>
      <c r="L253" s="35">
        <v>46330.2</v>
      </c>
    </row>
    <row r="254" spans="1:12" s="30" customFormat="1" ht="45" x14ac:dyDescent="0.25">
      <c r="A254" s="56"/>
      <c r="B254" s="31" t="s">
        <v>32</v>
      </c>
      <c r="C254" s="32">
        <f>SUM(C255:C262)</f>
        <v>11981.531999999999</v>
      </c>
      <c r="D254" s="32">
        <f t="shared" ref="D254:L254" si="74">SUM(D255:D262)</f>
        <v>11981.531999999999</v>
      </c>
      <c r="E254" s="32">
        <f t="shared" si="74"/>
        <v>1512.2950000000001</v>
      </c>
      <c r="F254" s="32">
        <f t="shared" si="74"/>
        <v>2456.83</v>
      </c>
      <c r="G254" s="32">
        <f t="shared" si="74"/>
        <v>0</v>
      </c>
      <c r="H254" s="32">
        <f t="shared" si="74"/>
        <v>1691.374</v>
      </c>
      <c r="I254" s="32">
        <f t="shared" si="74"/>
        <v>168.03299999999999</v>
      </c>
      <c r="J254" s="32">
        <f t="shared" si="74"/>
        <v>0</v>
      </c>
      <c r="K254" s="32">
        <f t="shared" si="74"/>
        <v>0</v>
      </c>
      <c r="L254" s="32">
        <f t="shared" si="74"/>
        <v>6153</v>
      </c>
    </row>
    <row r="255" spans="1:12" ht="75" x14ac:dyDescent="0.25">
      <c r="A255" s="14">
        <v>9</v>
      </c>
      <c r="B255" s="24" t="s">
        <v>73</v>
      </c>
      <c r="C255" s="35">
        <v>1680.328</v>
      </c>
      <c r="D255" s="35">
        <f>E255+I255+K255</f>
        <v>1680.328</v>
      </c>
      <c r="E255" s="35">
        <v>1512.2950000000001</v>
      </c>
      <c r="F255" s="35"/>
      <c r="G255" s="35"/>
      <c r="H255" s="35"/>
      <c r="I255" s="35">
        <v>168.03299999999999</v>
      </c>
      <c r="J255" s="35"/>
      <c r="K255" s="35">
        <v>0</v>
      </c>
      <c r="L255" s="35"/>
    </row>
    <row r="256" spans="1:12" ht="112.5" x14ac:dyDescent="0.25">
      <c r="A256" s="14">
        <v>10</v>
      </c>
      <c r="B256" s="24" t="s">
        <v>248</v>
      </c>
      <c r="C256" s="35">
        <v>931</v>
      </c>
      <c r="D256" s="35">
        <v>931</v>
      </c>
      <c r="E256" s="35"/>
      <c r="F256" s="35"/>
      <c r="G256" s="35"/>
      <c r="H256" s="35">
        <v>931</v>
      </c>
      <c r="I256" s="35"/>
      <c r="J256" s="35"/>
      <c r="K256" s="35"/>
      <c r="L256" s="35"/>
    </row>
    <row r="257" spans="1:12" ht="93.75" x14ac:dyDescent="0.25">
      <c r="A257" s="14">
        <v>11</v>
      </c>
      <c r="B257" s="24" t="s">
        <v>264</v>
      </c>
      <c r="C257" s="35">
        <v>760.37400000000002</v>
      </c>
      <c r="D257" s="35">
        <v>760.37400000000002</v>
      </c>
      <c r="E257" s="35"/>
      <c r="F257" s="35"/>
      <c r="G257" s="35"/>
      <c r="H257" s="35">
        <v>760.37400000000002</v>
      </c>
      <c r="I257" s="35"/>
      <c r="J257" s="35"/>
      <c r="K257" s="35"/>
      <c r="L257" s="35"/>
    </row>
    <row r="258" spans="1:12" ht="56.25" x14ac:dyDescent="0.25">
      <c r="A258" s="14">
        <v>12</v>
      </c>
      <c r="B258" s="24" t="s">
        <v>173</v>
      </c>
      <c r="C258" s="35">
        <f>D258</f>
        <v>625</v>
      </c>
      <c r="D258" s="35">
        <f>SUM(E258:L258)</f>
        <v>625</v>
      </c>
      <c r="E258" s="35"/>
      <c r="F258" s="35">
        <v>625</v>
      </c>
      <c r="G258" s="35"/>
      <c r="H258" s="35"/>
      <c r="I258" s="35"/>
      <c r="J258" s="35"/>
      <c r="K258" s="35"/>
      <c r="L258" s="35"/>
    </row>
    <row r="259" spans="1:12" ht="93.75" x14ac:dyDescent="0.25">
      <c r="A259" s="14">
        <v>13</v>
      </c>
      <c r="B259" s="24" t="s">
        <v>174</v>
      </c>
      <c r="C259" s="35">
        <f>D259</f>
        <v>1236</v>
      </c>
      <c r="D259" s="35">
        <f>SUM(E259:L259)</f>
        <v>1236</v>
      </c>
      <c r="E259" s="35"/>
      <c r="F259" s="35">
        <v>1236</v>
      </c>
      <c r="G259" s="35"/>
      <c r="H259" s="35"/>
      <c r="I259" s="35"/>
      <c r="J259" s="35"/>
      <c r="K259" s="35"/>
      <c r="L259" s="35"/>
    </row>
    <row r="260" spans="1:12" ht="56.25" x14ac:dyDescent="0.25">
      <c r="A260" s="14">
        <v>14</v>
      </c>
      <c r="B260" s="24" t="s">
        <v>8</v>
      </c>
      <c r="C260" s="35">
        <f>D260</f>
        <v>297.565</v>
      </c>
      <c r="D260" s="35">
        <f>SUM(E260:L260)</f>
        <v>297.565</v>
      </c>
      <c r="E260" s="35"/>
      <c r="F260" s="35">
        <v>297.565</v>
      </c>
      <c r="G260" s="35"/>
      <c r="H260" s="35"/>
      <c r="I260" s="35"/>
      <c r="J260" s="35"/>
      <c r="K260" s="35"/>
      <c r="L260" s="35"/>
    </row>
    <row r="261" spans="1:12" ht="75" x14ac:dyDescent="0.25">
      <c r="A261" s="14">
        <v>15</v>
      </c>
      <c r="B261" s="24" t="s">
        <v>175</v>
      </c>
      <c r="C261" s="35">
        <f>D261</f>
        <v>298.26499999999999</v>
      </c>
      <c r="D261" s="35">
        <f>SUM(E261:L261)</f>
        <v>298.26499999999999</v>
      </c>
      <c r="E261" s="35"/>
      <c r="F261" s="35">
        <v>298.26499999999999</v>
      </c>
      <c r="G261" s="35"/>
      <c r="H261" s="35"/>
      <c r="I261" s="35"/>
      <c r="J261" s="35"/>
      <c r="K261" s="35"/>
      <c r="L261" s="35"/>
    </row>
    <row r="262" spans="1:12" ht="37.5" x14ac:dyDescent="0.25">
      <c r="A262" s="14">
        <v>16</v>
      </c>
      <c r="B262" s="24" t="s">
        <v>224</v>
      </c>
      <c r="C262" s="35">
        <v>6153</v>
      </c>
      <c r="D262" s="35">
        <f>SUM(E262:L262)</f>
        <v>6153</v>
      </c>
      <c r="E262" s="35"/>
      <c r="F262" s="35"/>
      <c r="G262" s="35"/>
      <c r="H262" s="35"/>
      <c r="I262" s="35">
        <v>0</v>
      </c>
      <c r="J262" s="35"/>
      <c r="K262" s="35">
        <v>0</v>
      </c>
      <c r="L262" s="35">
        <v>6153</v>
      </c>
    </row>
    <row r="263" spans="1:12" s="30" customFormat="1" ht="22.5" x14ac:dyDescent="0.25">
      <c r="A263" s="56"/>
      <c r="B263" s="31" t="s">
        <v>115</v>
      </c>
      <c r="C263" s="32">
        <f>C264+C265</f>
        <v>4046.6361299999999</v>
      </c>
      <c r="D263" s="32">
        <f t="shared" ref="D263:L263" si="75">D264+D265</f>
        <v>4045.1961300000003</v>
      </c>
      <c r="E263" s="32">
        <f t="shared" si="75"/>
        <v>0</v>
      </c>
      <c r="F263" s="32">
        <f t="shared" si="75"/>
        <v>1488.9991299999999</v>
      </c>
      <c r="G263" s="32">
        <f t="shared" si="75"/>
        <v>2556.1970000000001</v>
      </c>
      <c r="H263" s="32">
        <f t="shared" si="75"/>
        <v>0</v>
      </c>
      <c r="I263" s="32">
        <f t="shared" si="75"/>
        <v>0</v>
      </c>
      <c r="J263" s="32">
        <f t="shared" si="75"/>
        <v>0</v>
      </c>
      <c r="K263" s="32">
        <f t="shared" si="75"/>
        <v>0</v>
      </c>
      <c r="L263" s="32">
        <f t="shared" si="75"/>
        <v>0</v>
      </c>
    </row>
    <row r="264" spans="1:12" ht="75" x14ac:dyDescent="0.25">
      <c r="A264" s="14">
        <v>17</v>
      </c>
      <c r="B264" s="4" t="s">
        <v>135</v>
      </c>
      <c r="C264" s="35">
        <v>2557.6370000000002</v>
      </c>
      <c r="D264" s="35">
        <f>SUM(E264:L264)</f>
        <v>2556.1970000000001</v>
      </c>
      <c r="E264" s="35"/>
      <c r="F264" s="35"/>
      <c r="G264" s="35">
        <v>2556.1970000000001</v>
      </c>
      <c r="H264" s="35"/>
      <c r="I264" s="35"/>
      <c r="J264" s="35"/>
      <c r="K264" s="35"/>
      <c r="L264" s="35"/>
    </row>
    <row r="265" spans="1:12" ht="93.75" x14ac:dyDescent="0.25">
      <c r="A265" s="14">
        <v>18</v>
      </c>
      <c r="B265" s="4" t="s">
        <v>172</v>
      </c>
      <c r="C265" s="35">
        <f>D265</f>
        <v>1488.9991299999999</v>
      </c>
      <c r="D265" s="35">
        <f>SUM(E265:L265)</f>
        <v>1488.9991299999999</v>
      </c>
      <c r="E265" s="35"/>
      <c r="F265" s="35">
        <v>1488.9991299999999</v>
      </c>
      <c r="G265" s="35"/>
      <c r="H265" s="35"/>
      <c r="I265" s="35"/>
      <c r="J265" s="35"/>
      <c r="K265" s="35"/>
      <c r="L265" s="35"/>
    </row>
    <row r="266" spans="1:12" s="30" customFormat="1" ht="22.5" x14ac:dyDescent="0.25">
      <c r="A266" s="56"/>
      <c r="B266" s="31" t="s">
        <v>114</v>
      </c>
      <c r="C266" s="32">
        <f>SUM(C267:C277)</f>
        <v>34783.134789999996</v>
      </c>
      <c r="D266" s="32">
        <f t="shared" ref="D266:L266" si="76">SUM(D267:D277)</f>
        <v>19712.914789999999</v>
      </c>
      <c r="E266" s="32">
        <f t="shared" si="76"/>
        <v>10248.168000000001</v>
      </c>
      <c r="F266" s="32">
        <f t="shared" si="76"/>
        <v>0</v>
      </c>
      <c r="G266" s="32">
        <f t="shared" si="76"/>
        <v>0</v>
      </c>
      <c r="H266" s="32">
        <f t="shared" si="76"/>
        <v>5360.71</v>
      </c>
      <c r="I266" s="32">
        <f t="shared" si="76"/>
        <v>1444.4279999999999</v>
      </c>
      <c r="J266" s="32">
        <f t="shared" si="76"/>
        <v>2659.6087900000002</v>
      </c>
      <c r="K266" s="32">
        <f t="shared" si="76"/>
        <v>0</v>
      </c>
      <c r="L266" s="32">
        <f t="shared" si="76"/>
        <v>0</v>
      </c>
    </row>
    <row r="267" spans="1:12" ht="93.75" x14ac:dyDescent="0.25">
      <c r="A267" s="14">
        <v>19</v>
      </c>
      <c r="B267" s="25" t="s">
        <v>77</v>
      </c>
      <c r="C267" s="35">
        <v>2900</v>
      </c>
      <c r="D267" s="35">
        <f>E267+I267+K267</f>
        <v>2900</v>
      </c>
      <c r="E267" s="35">
        <v>2610</v>
      </c>
      <c r="F267" s="35"/>
      <c r="G267" s="35"/>
      <c r="H267" s="35"/>
      <c r="I267" s="35">
        <v>290</v>
      </c>
      <c r="J267" s="35"/>
      <c r="K267" s="35">
        <v>0</v>
      </c>
      <c r="L267" s="35"/>
    </row>
    <row r="268" spans="1:12" ht="93.75" x14ac:dyDescent="0.25">
      <c r="A268" s="14">
        <v>20</v>
      </c>
      <c r="B268" s="25" t="s">
        <v>78</v>
      </c>
      <c r="C268" s="35">
        <v>3734.49</v>
      </c>
      <c r="D268" s="35">
        <f>E268+I268+K268</f>
        <v>3734.49</v>
      </c>
      <c r="E268" s="35">
        <v>3150</v>
      </c>
      <c r="F268" s="35"/>
      <c r="G268" s="35"/>
      <c r="H268" s="35"/>
      <c r="I268" s="35">
        <v>584.48999999999978</v>
      </c>
      <c r="J268" s="35"/>
      <c r="K268" s="35">
        <v>0</v>
      </c>
      <c r="L268" s="35"/>
    </row>
    <row r="269" spans="1:12" ht="93.75" x14ac:dyDescent="0.25">
      <c r="A269" s="14">
        <v>21</v>
      </c>
      <c r="B269" s="25" t="s">
        <v>79</v>
      </c>
      <c r="C269" s="35">
        <v>3775.5610000000001</v>
      </c>
      <c r="D269" s="35">
        <f>E269+I269+K269</f>
        <v>3775.5610000000001</v>
      </c>
      <c r="E269" s="35">
        <v>3398.0050000000001</v>
      </c>
      <c r="F269" s="35"/>
      <c r="G269" s="35"/>
      <c r="H269" s="35"/>
      <c r="I269" s="35">
        <v>377.55599999999998</v>
      </c>
      <c r="J269" s="35"/>
      <c r="K269" s="35">
        <v>0</v>
      </c>
      <c r="L269" s="35"/>
    </row>
    <row r="270" spans="1:12" ht="37.5" x14ac:dyDescent="0.25">
      <c r="A270" s="14">
        <v>22</v>
      </c>
      <c r="B270" s="25" t="s">
        <v>80</v>
      </c>
      <c r="C270" s="35">
        <v>1282.5450000000001</v>
      </c>
      <c r="D270" s="35">
        <f>E270+I270+K270</f>
        <v>1282.5450000000001</v>
      </c>
      <c r="E270" s="35">
        <v>1090.163</v>
      </c>
      <c r="F270" s="35"/>
      <c r="G270" s="35"/>
      <c r="H270" s="35"/>
      <c r="I270" s="35">
        <v>192.38200000000001</v>
      </c>
      <c r="J270" s="35"/>
      <c r="K270" s="35">
        <v>0</v>
      </c>
      <c r="L270" s="35"/>
    </row>
    <row r="271" spans="1:12" ht="56.25" x14ac:dyDescent="0.25">
      <c r="A271" s="14">
        <v>23</v>
      </c>
      <c r="B271" s="25" t="s">
        <v>193</v>
      </c>
      <c r="C271" s="35">
        <f>D271</f>
        <v>1165.8647900000001</v>
      </c>
      <c r="D271" s="35">
        <f>SUM(E271:L271)</f>
        <v>1165.8647900000001</v>
      </c>
      <c r="E271" s="35"/>
      <c r="F271" s="35"/>
      <c r="G271" s="35"/>
      <c r="H271" s="35"/>
      <c r="I271" s="35"/>
      <c r="J271" s="35">
        <v>1165.8647900000001</v>
      </c>
      <c r="K271" s="35"/>
      <c r="L271" s="35"/>
    </row>
    <row r="272" spans="1:12" ht="75" x14ac:dyDescent="0.25">
      <c r="A272" s="14">
        <v>24</v>
      </c>
      <c r="B272" s="25" t="s">
        <v>48</v>
      </c>
      <c r="C272" s="35">
        <f>D272</f>
        <v>1493.7439999999999</v>
      </c>
      <c r="D272" s="35">
        <f>SUM(E272:L272)</f>
        <v>1493.7439999999999</v>
      </c>
      <c r="E272" s="35"/>
      <c r="F272" s="35"/>
      <c r="G272" s="35"/>
      <c r="H272" s="35"/>
      <c r="I272" s="35"/>
      <c r="J272" s="35">
        <v>1493.7439999999999</v>
      </c>
      <c r="K272" s="35"/>
      <c r="L272" s="35"/>
    </row>
    <row r="273" spans="1:12" ht="75" x14ac:dyDescent="0.25">
      <c r="A273" s="14">
        <v>25</v>
      </c>
      <c r="B273" s="4" t="s">
        <v>253</v>
      </c>
      <c r="C273" s="35">
        <v>349.779</v>
      </c>
      <c r="D273" s="35">
        <v>349.779</v>
      </c>
      <c r="E273" s="35"/>
      <c r="F273" s="5"/>
      <c r="G273" s="5"/>
      <c r="H273" s="35">
        <v>349.779</v>
      </c>
      <c r="I273" s="35"/>
      <c r="J273" s="35"/>
      <c r="K273" s="35"/>
      <c r="L273" s="35"/>
    </row>
    <row r="274" spans="1:12" ht="131.25" x14ac:dyDescent="0.25">
      <c r="A274" s="14">
        <v>26</v>
      </c>
      <c r="B274" s="4" t="s">
        <v>263</v>
      </c>
      <c r="C274" s="35">
        <v>2231.5419999999999</v>
      </c>
      <c r="D274" s="35">
        <v>2231.5419999999999</v>
      </c>
      <c r="E274" s="35"/>
      <c r="F274" s="5"/>
      <c r="G274" s="5"/>
      <c r="H274" s="35">
        <v>2231.5419999999999</v>
      </c>
      <c r="I274" s="35"/>
      <c r="J274" s="35"/>
      <c r="K274" s="35"/>
      <c r="L274" s="35"/>
    </row>
    <row r="275" spans="1:12" s="36" customFormat="1" ht="75" x14ac:dyDescent="0.25">
      <c r="A275" s="14">
        <v>27</v>
      </c>
      <c r="B275" s="2" t="s">
        <v>250</v>
      </c>
      <c r="C275" s="35">
        <v>530.03700000000003</v>
      </c>
      <c r="D275" s="35">
        <v>530.03700000000003</v>
      </c>
      <c r="E275" s="35"/>
      <c r="F275" s="35"/>
      <c r="G275" s="35"/>
      <c r="H275" s="35">
        <v>530.03700000000003</v>
      </c>
      <c r="I275" s="35"/>
      <c r="J275" s="35"/>
      <c r="K275" s="35"/>
      <c r="L275" s="35"/>
    </row>
    <row r="276" spans="1:12" s="36" customFormat="1" ht="75" x14ac:dyDescent="0.25">
      <c r="A276" s="14">
        <v>28</v>
      </c>
      <c r="B276" s="2" t="s">
        <v>31</v>
      </c>
      <c r="C276" s="35">
        <v>2179.3519999999999</v>
      </c>
      <c r="D276" s="35">
        <v>2179.3519999999999</v>
      </c>
      <c r="E276" s="35"/>
      <c r="F276" s="35"/>
      <c r="G276" s="35"/>
      <c r="H276" s="35">
        <v>2179.3519999999999</v>
      </c>
      <c r="I276" s="35"/>
      <c r="J276" s="35"/>
      <c r="K276" s="35"/>
      <c r="L276" s="35"/>
    </row>
    <row r="277" spans="1:12" ht="112.5" x14ac:dyDescent="0.25">
      <c r="A277" s="14">
        <v>29</v>
      </c>
      <c r="B277" s="6" t="s">
        <v>244</v>
      </c>
      <c r="C277" s="35">
        <v>15140.22</v>
      </c>
      <c r="D277" s="35">
        <v>70</v>
      </c>
      <c r="E277" s="35"/>
      <c r="F277" s="35"/>
      <c r="G277" s="35"/>
      <c r="H277" s="35">
        <v>70</v>
      </c>
      <c r="I277" s="35"/>
      <c r="J277" s="35"/>
      <c r="K277" s="35"/>
      <c r="L277" s="35"/>
    </row>
    <row r="278" spans="1:12" s="30" customFormat="1" ht="22.5" x14ac:dyDescent="0.25">
      <c r="A278" s="56"/>
      <c r="B278" s="31" t="s">
        <v>17</v>
      </c>
      <c r="C278" s="32">
        <f>C279</f>
        <v>1502.64</v>
      </c>
      <c r="D278" s="32">
        <f t="shared" ref="D278:L278" si="77">D279</f>
        <v>1502.64</v>
      </c>
      <c r="E278" s="32">
        <f t="shared" si="77"/>
        <v>0</v>
      </c>
      <c r="F278" s="32">
        <f t="shared" si="77"/>
        <v>1502.64</v>
      </c>
      <c r="G278" s="32">
        <f t="shared" si="77"/>
        <v>0</v>
      </c>
      <c r="H278" s="32">
        <f t="shared" si="77"/>
        <v>0</v>
      </c>
      <c r="I278" s="32">
        <f t="shared" si="77"/>
        <v>0</v>
      </c>
      <c r="J278" s="32">
        <f t="shared" si="77"/>
        <v>0</v>
      </c>
      <c r="K278" s="32">
        <f t="shared" si="77"/>
        <v>0</v>
      </c>
      <c r="L278" s="32">
        <f t="shared" si="77"/>
        <v>0</v>
      </c>
    </row>
    <row r="279" spans="1:12" ht="112.5" x14ac:dyDescent="0.25">
      <c r="A279" s="14">
        <v>30</v>
      </c>
      <c r="B279" s="25" t="s">
        <v>9</v>
      </c>
      <c r="C279" s="35">
        <f>D279</f>
        <v>1502.64</v>
      </c>
      <c r="D279" s="35">
        <f>SUM(E279:L279)</f>
        <v>1502.64</v>
      </c>
      <c r="E279" s="35"/>
      <c r="F279" s="35">
        <v>1502.64</v>
      </c>
      <c r="G279" s="35"/>
      <c r="H279" s="35"/>
      <c r="I279" s="35"/>
      <c r="J279" s="35"/>
      <c r="K279" s="35"/>
      <c r="L279" s="35"/>
    </row>
    <row r="280" spans="1:12" s="30" customFormat="1" ht="22.5" x14ac:dyDescent="0.25">
      <c r="A280" s="56"/>
      <c r="B280" s="31" t="s">
        <v>118</v>
      </c>
      <c r="C280" s="32">
        <f>C281</f>
        <v>808.56100000000004</v>
      </c>
      <c r="D280" s="32">
        <f t="shared" ref="D280:L280" si="78">D281</f>
        <v>808.56100000000004</v>
      </c>
      <c r="E280" s="32">
        <f t="shared" si="78"/>
        <v>727.70500000000004</v>
      </c>
      <c r="F280" s="32">
        <f t="shared" si="78"/>
        <v>0</v>
      </c>
      <c r="G280" s="32">
        <f t="shared" si="78"/>
        <v>0</v>
      </c>
      <c r="H280" s="32">
        <f t="shared" si="78"/>
        <v>0</v>
      </c>
      <c r="I280" s="32">
        <f t="shared" si="78"/>
        <v>80.855999999999995</v>
      </c>
      <c r="J280" s="32">
        <f t="shared" si="78"/>
        <v>0</v>
      </c>
      <c r="K280" s="32">
        <f t="shared" si="78"/>
        <v>0</v>
      </c>
      <c r="L280" s="32">
        <f t="shared" si="78"/>
        <v>0</v>
      </c>
    </row>
    <row r="281" spans="1:12" ht="75" x14ac:dyDescent="0.25">
      <c r="A281" s="14">
        <v>31</v>
      </c>
      <c r="B281" s="24" t="s">
        <v>97</v>
      </c>
      <c r="C281" s="35">
        <v>808.56100000000004</v>
      </c>
      <c r="D281" s="35">
        <f>SUM(E281:L281)</f>
        <v>808.56100000000004</v>
      </c>
      <c r="E281" s="35">
        <v>727.70500000000004</v>
      </c>
      <c r="F281" s="35"/>
      <c r="G281" s="35"/>
      <c r="H281" s="35"/>
      <c r="I281" s="35">
        <v>80.855999999999995</v>
      </c>
      <c r="J281" s="35"/>
      <c r="K281" s="35">
        <v>0</v>
      </c>
      <c r="L281" s="35"/>
    </row>
    <row r="282" spans="1:12" s="30" customFormat="1" ht="45" x14ac:dyDescent="0.25">
      <c r="A282" s="56"/>
      <c r="B282" s="31" t="s">
        <v>111</v>
      </c>
      <c r="C282" s="32">
        <f>C283</f>
        <v>1287.4469999999999</v>
      </c>
      <c r="D282" s="32">
        <f t="shared" ref="D282:L282" si="79">D283</f>
        <v>1287.4469999999999</v>
      </c>
      <c r="E282" s="32">
        <f t="shared" si="79"/>
        <v>0</v>
      </c>
      <c r="F282" s="32">
        <f t="shared" si="79"/>
        <v>0</v>
      </c>
      <c r="G282" s="32">
        <f t="shared" si="79"/>
        <v>0</v>
      </c>
      <c r="H282" s="38">
        <f t="shared" si="79"/>
        <v>0</v>
      </c>
      <c r="I282" s="32">
        <f t="shared" si="79"/>
        <v>0</v>
      </c>
      <c r="J282" s="32">
        <f t="shared" si="79"/>
        <v>1287.4469999999999</v>
      </c>
      <c r="K282" s="32">
        <f t="shared" si="79"/>
        <v>0</v>
      </c>
      <c r="L282" s="32">
        <f t="shared" si="79"/>
        <v>0</v>
      </c>
    </row>
    <row r="283" spans="1:12" ht="37.5" x14ac:dyDescent="0.25">
      <c r="A283" s="14">
        <v>32</v>
      </c>
      <c r="B283" s="4" t="s">
        <v>194</v>
      </c>
      <c r="C283" s="35">
        <f>D283</f>
        <v>1287.4469999999999</v>
      </c>
      <c r="D283" s="35">
        <f>SUM(E283:L283)</f>
        <v>1287.4469999999999</v>
      </c>
      <c r="E283" s="35"/>
      <c r="F283" s="5"/>
      <c r="G283" s="35"/>
      <c r="H283" s="35"/>
      <c r="I283" s="35"/>
      <c r="J283" s="35">
        <v>1287.4469999999999</v>
      </c>
      <c r="K283" s="35"/>
      <c r="L283" s="35"/>
    </row>
    <row r="284" spans="1:12" s="7" customFormat="1" ht="22.5" x14ac:dyDescent="0.25">
      <c r="A284" s="13"/>
      <c r="B284" s="29" t="s">
        <v>14</v>
      </c>
      <c r="C284" s="8">
        <f>C285+C287+C290+C293+C296</f>
        <v>14747.362999999999</v>
      </c>
      <c r="D284" s="8">
        <f t="shared" ref="D284:L284" si="80">D285+D287+D290+D293+D296</f>
        <v>14680.326999999999</v>
      </c>
      <c r="E284" s="8">
        <f t="shared" si="80"/>
        <v>1903.0070000000001</v>
      </c>
      <c r="F284" s="8">
        <f t="shared" si="80"/>
        <v>0</v>
      </c>
      <c r="G284" s="8">
        <f t="shared" si="80"/>
        <v>6565.8739999999998</v>
      </c>
      <c r="H284" s="8">
        <f t="shared" si="80"/>
        <v>0</v>
      </c>
      <c r="I284" s="8">
        <f t="shared" si="80"/>
        <v>211.446</v>
      </c>
      <c r="J284" s="8">
        <f t="shared" si="80"/>
        <v>6000</v>
      </c>
      <c r="K284" s="8">
        <f t="shared" si="80"/>
        <v>0</v>
      </c>
      <c r="L284" s="8">
        <f t="shared" si="80"/>
        <v>0</v>
      </c>
    </row>
    <row r="285" spans="1:12" s="30" customFormat="1" ht="45" x14ac:dyDescent="0.25">
      <c r="A285" s="56"/>
      <c r="B285" s="31" t="s">
        <v>16</v>
      </c>
      <c r="C285" s="32">
        <f>C286</f>
        <v>6632.91</v>
      </c>
      <c r="D285" s="32">
        <f t="shared" ref="D285:L285" si="81">D286</f>
        <v>6565.8739999999998</v>
      </c>
      <c r="E285" s="32">
        <f t="shared" si="81"/>
        <v>0</v>
      </c>
      <c r="F285" s="32">
        <f t="shared" si="81"/>
        <v>0</v>
      </c>
      <c r="G285" s="32">
        <f t="shared" si="81"/>
        <v>6565.8739999999998</v>
      </c>
      <c r="H285" s="32">
        <f t="shared" si="81"/>
        <v>0</v>
      </c>
      <c r="I285" s="32">
        <f t="shared" si="81"/>
        <v>0</v>
      </c>
      <c r="J285" s="32">
        <f t="shared" si="81"/>
        <v>0</v>
      </c>
      <c r="K285" s="32">
        <f t="shared" si="81"/>
        <v>0</v>
      </c>
      <c r="L285" s="32">
        <f t="shared" si="81"/>
        <v>0</v>
      </c>
    </row>
    <row r="286" spans="1:12" ht="75" x14ac:dyDescent="0.25">
      <c r="A286" s="14">
        <v>1</v>
      </c>
      <c r="B286" s="4" t="s">
        <v>136</v>
      </c>
      <c r="C286" s="35">
        <v>6632.91</v>
      </c>
      <c r="D286" s="35">
        <f>SUM(E286:L286)</f>
        <v>6565.8739999999998</v>
      </c>
      <c r="E286" s="35"/>
      <c r="F286" s="35"/>
      <c r="G286" s="35">
        <v>6565.8739999999998</v>
      </c>
      <c r="H286" s="35"/>
      <c r="I286" s="35"/>
      <c r="J286" s="35"/>
      <c r="K286" s="35"/>
      <c r="L286" s="35"/>
    </row>
    <row r="287" spans="1:12" s="30" customFormat="1" ht="45" x14ac:dyDescent="0.25">
      <c r="A287" s="56"/>
      <c r="B287" s="31" t="s">
        <v>32</v>
      </c>
      <c r="C287" s="32">
        <f>C288+C289</f>
        <v>2266.3229999999999</v>
      </c>
      <c r="D287" s="32">
        <f t="shared" ref="D287:L287" si="82">D288+D289</f>
        <v>2266.3229999999999</v>
      </c>
      <c r="E287" s="32">
        <f t="shared" si="82"/>
        <v>1219.0070000000001</v>
      </c>
      <c r="F287" s="32">
        <f t="shared" si="82"/>
        <v>0</v>
      </c>
      <c r="G287" s="32">
        <f t="shared" si="82"/>
        <v>0</v>
      </c>
      <c r="H287" s="38">
        <f t="shared" si="82"/>
        <v>0</v>
      </c>
      <c r="I287" s="32">
        <f t="shared" si="82"/>
        <v>135.446</v>
      </c>
      <c r="J287" s="32">
        <f t="shared" si="82"/>
        <v>911.87</v>
      </c>
      <c r="K287" s="32">
        <f t="shared" si="82"/>
        <v>0</v>
      </c>
      <c r="L287" s="32">
        <f t="shared" si="82"/>
        <v>0</v>
      </c>
    </row>
    <row r="288" spans="1:12" ht="37.5" x14ac:dyDescent="0.25">
      <c r="A288" s="14">
        <v>2</v>
      </c>
      <c r="B288" s="4" t="s">
        <v>98</v>
      </c>
      <c r="C288" s="35">
        <v>1354.453</v>
      </c>
      <c r="D288" s="35">
        <f>SUM(E288:L288)</f>
        <v>1354.453</v>
      </c>
      <c r="E288" s="35">
        <v>1219.0070000000001</v>
      </c>
      <c r="F288" s="35"/>
      <c r="G288" s="35"/>
      <c r="H288" s="35"/>
      <c r="I288" s="35">
        <v>135.446</v>
      </c>
      <c r="J288" s="35"/>
      <c r="K288" s="35">
        <v>0</v>
      </c>
      <c r="L288" s="35"/>
    </row>
    <row r="289" spans="1:12" ht="112.5" x14ac:dyDescent="0.25">
      <c r="A289" s="14">
        <v>3</v>
      </c>
      <c r="B289" s="4" t="s">
        <v>50</v>
      </c>
      <c r="C289" s="35">
        <f>D289</f>
        <v>911.87</v>
      </c>
      <c r="D289" s="35">
        <f>SUM(E289:L289)</f>
        <v>911.87</v>
      </c>
      <c r="E289" s="35"/>
      <c r="F289" s="35"/>
      <c r="G289" s="35"/>
      <c r="H289" s="35"/>
      <c r="I289" s="35"/>
      <c r="J289" s="35">
        <v>911.87</v>
      </c>
      <c r="K289" s="35"/>
      <c r="L289" s="35"/>
    </row>
    <row r="290" spans="1:12" s="30" customFormat="1" ht="22.5" x14ac:dyDescent="0.25">
      <c r="A290" s="56"/>
      <c r="B290" s="31" t="s">
        <v>115</v>
      </c>
      <c r="C290" s="32">
        <f>C291+C292</f>
        <v>2789.4360000000001</v>
      </c>
      <c r="D290" s="32">
        <f t="shared" ref="D290:L290" si="83">D291+D292</f>
        <v>2789.4360000000001</v>
      </c>
      <c r="E290" s="32">
        <f t="shared" si="83"/>
        <v>0</v>
      </c>
      <c r="F290" s="32">
        <f t="shared" si="83"/>
        <v>0</v>
      </c>
      <c r="G290" s="32">
        <f t="shared" si="83"/>
        <v>0</v>
      </c>
      <c r="H290" s="32">
        <f t="shared" si="83"/>
        <v>0</v>
      </c>
      <c r="I290" s="32">
        <f t="shared" si="83"/>
        <v>0</v>
      </c>
      <c r="J290" s="32">
        <f t="shared" si="83"/>
        <v>2789.4360000000001</v>
      </c>
      <c r="K290" s="32">
        <f t="shared" si="83"/>
        <v>0</v>
      </c>
      <c r="L290" s="32">
        <f t="shared" si="83"/>
        <v>0</v>
      </c>
    </row>
    <row r="291" spans="1:12" ht="93.75" x14ac:dyDescent="0.25">
      <c r="A291" s="14">
        <v>4</v>
      </c>
      <c r="B291" s="4" t="s">
        <v>49</v>
      </c>
      <c r="C291" s="35">
        <f>D291</f>
        <v>849.73800000000006</v>
      </c>
      <c r="D291" s="35">
        <f>SUM(E291:L291)</f>
        <v>849.73800000000006</v>
      </c>
      <c r="E291" s="35"/>
      <c r="F291" s="35"/>
      <c r="G291" s="35"/>
      <c r="H291" s="35"/>
      <c r="I291" s="35"/>
      <c r="J291" s="35">
        <v>849.73800000000006</v>
      </c>
      <c r="K291" s="35"/>
      <c r="L291" s="35"/>
    </row>
    <row r="292" spans="1:12" ht="75" x14ac:dyDescent="0.25">
      <c r="A292" s="14">
        <v>5</v>
      </c>
      <c r="B292" s="4" t="s">
        <v>349</v>
      </c>
      <c r="C292" s="35">
        <f>D292</f>
        <v>1939.6980000000001</v>
      </c>
      <c r="D292" s="35">
        <f>SUM(E292:L292)</f>
        <v>1939.6980000000001</v>
      </c>
      <c r="E292" s="35"/>
      <c r="F292" s="35"/>
      <c r="G292" s="35"/>
      <c r="H292" s="35"/>
      <c r="I292" s="35"/>
      <c r="J292" s="35">
        <v>1939.6980000000001</v>
      </c>
      <c r="K292" s="35"/>
      <c r="L292" s="35"/>
    </row>
    <row r="293" spans="1:12" s="30" customFormat="1" ht="22.5" x14ac:dyDescent="0.25">
      <c r="A293" s="56"/>
      <c r="B293" s="31" t="s">
        <v>114</v>
      </c>
      <c r="C293" s="32">
        <f>C294+C295</f>
        <v>2298.694</v>
      </c>
      <c r="D293" s="32">
        <f t="shared" ref="D293:L293" si="84">D294+D295</f>
        <v>2298.694</v>
      </c>
      <c r="E293" s="32">
        <f t="shared" si="84"/>
        <v>0</v>
      </c>
      <c r="F293" s="32">
        <f t="shared" si="84"/>
        <v>0</v>
      </c>
      <c r="G293" s="32">
        <f t="shared" si="84"/>
        <v>0</v>
      </c>
      <c r="H293" s="38">
        <f t="shared" si="84"/>
        <v>0</v>
      </c>
      <c r="I293" s="32">
        <f t="shared" si="84"/>
        <v>0</v>
      </c>
      <c r="J293" s="32">
        <f t="shared" si="84"/>
        <v>2298.694</v>
      </c>
      <c r="K293" s="32">
        <f t="shared" si="84"/>
        <v>0</v>
      </c>
      <c r="L293" s="32">
        <f t="shared" si="84"/>
        <v>0</v>
      </c>
    </row>
    <row r="294" spans="1:12" ht="93.75" x14ac:dyDescent="0.25">
      <c r="A294" s="14">
        <v>6</v>
      </c>
      <c r="B294" s="4" t="s">
        <v>350</v>
      </c>
      <c r="C294" s="35">
        <f>D294</f>
        <v>1476.03</v>
      </c>
      <c r="D294" s="35">
        <f>SUM(E294:L294)</f>
        <v>1476.03</v>
      </c>
      <c r="E294" s="35"/>
      <c r="F294" s="35"/>
      <c r="G294" s="35"/>
      <c r="H294" s="35"/>
      <c r="I294" s="35"/>
      <c r="J294" s="35">
        <v>1476.03</v>
      </c>
      <c r="K294" s="35"/>
      <c r="L294" s="35"/>
    </row>
    <row r="295" spans="1:12" ht="93.75" x14ac:dyDescent="0.25">
      <c r="A295" s="14">
        <v>7</v>
      </c>
      <c r="B295" s="4" t="s">
        <v>351</v>
      </c>
      <c r="C295" s="35">
        <f>D295</f>
        <v>822.66399999999999</v>
      </c>
      <c r="D295" s="35">
        <f>SUM(E295:L295)</f>
        <v>822.66399999999999</v>
      </c>
      <c r="E295" s="35"/>
      <c r="F295" s="35"/>
      <c r="G295" s="35"/>
      <c r="H295" s="35"/>
      <c r="I295" s="35"/>
      <c r="J295" s="35">
        <v>822.66399999999999</v>
      </c>
      <c r="K295" s="35"/>
      <c r="L295" s="35"/>
    </row>
    <row r="296" spans="1:12" s="30" customFormat="1" ht="22.5" x14ac:dyDescent="0.25">
      <c r="A296" s="56"/>
      <c r="B296" s="31" t="s">
        <v>141</v>
      </c>
      <c r="C296" s="32">
        <f>C297</f>
        <v>760</v>
      </c>
      <c r="D296" s="32">
        <f t="shared" ref="D296:L296" si="85">D297</f>
        <v>760</v>
      </c>
      <c r="E296" s="32">
        <f t="shared" si="85"/>
        <v>684</v>
      </c>
      <c r="F296" s="32">
        <f t="shared" si="85"/>
        <v>0</v>
      </c>
      <c r="G296" s="32">
        <f t="shared" si="85"/>
        <v>0</v>
      </c>
      <c r="H296" s="32">
        <f t="shared" si="85"/>
        <v>0</v>
      </c>
      <c r="I296" s="32">
        <f t="shared" si="85"/>
        <v>76</v>
      </c>
      <c r="J296" s="32">
        <f t="shared" si="85"/>
        <v>0</v>
      </c>
      <c r="K296" s="32">
        <f t="shared" si="85"/>
        <v>0</v>
      </c>
      <c r="L296" s="32">
        <f t="shared" si="85"/>
        <v>0</v>
      </c>
    </row>
    <row r="297" spans="1:12" ht="56.25" x14ac:dyDescent="0.25">
      <c r="A297" s="14">
        <v>8</v>
      </c>
      <c r="B297" s="25" t="s">
        <v>99</v>
      </c>
      <c r="C297" s="35">
        <v>760</v>
      </c>
      <c r="D297" s="35">
        <f>E297+I297+K297</f>
        <v>760</v>
      </c>
      <c r="E297" s="35">
        <v>684</v>
      </c>
      <c r="F297" s="35"/>
      <c r="G297" s="35"/>
      <c r="H297" s="35"/>
      <c r="I297" s="35">
        <v>76</v>
      </c>
      <c r="J297" s="35"/>
      <c r="K297" s="35">
        <v>0</v>
      </c>
      <c r="L297" s="35"/>
    </row>
    <row r="298" spans="1:12" s="7" customFormat="1" ht="22.5" x14ac:dyDescent="0.25">
      <c r="A298" s="13"/>
      <c r="B298" s="29" t="s">
        <v>13</v>
      </c>
      <c r="C298" s="8">
        <f>C299+C301+C304+C306</f>
        <v>20214.657299999999</v>
      </c>
      <c r="D298" s="8">
        <f t="shared" ref="D298:L298" si="86">D299+D301+D304+D306</f>
        <v>20169.036820000001</v>
      </c>
      <c r="E298" s="8">
        <f t="shared" si="86"/>
        <v>5019.518</v>
      </c>
      <c r="F298" s="8">
        <f t="shared" si="86"/>
        <v>115.84</v>
      </c>
      <c r="G298" s="8">
        <f t="shared" si="86"/>
        <v>8475.954819999999</v>
      </c>
      <c r="H298" s="8">
        <f t="shared" si="86"/>
        <v>0</v>
      </c>
      <c r="I298" s="8">
        <f t="shared" si="86"/>
        <v>557.72400000000005</v>
      </c>
      <c r="J298" s="8">
        <f t="shared" si="86"/>
        <v>6000</v>
      </c>
      <c r="K298" s="8">
        <f t="shared" si="86"/>
        <v>0</v>
      </c>
      <c r="L298" s="8">
        <f t="shared" si="86"/>
        <v>0</v>
      </c>
    </row>
    <row r="299" spans="1:12" s="30" customFormat="1" ht="45" x14ac:dyDescent="0.25">
      <c r="A299" s="56"/>
      <c r="B299" s="31" t="s">
        <v>16</v>
      </c>
      <c r="C299" s="32">
        <f>C300</f>
        <v>1499</v>
      </c>
      <c r="D299" s="32">
        <f t="shared" ref="D299:L299" si="87">D300</f>
        <v>1499</v>
      </c>
      <c r="E299" s="32">
        <f t="shared" si="87"/>
        <v>0</v>
      </c>
      <c r="F299" s="32">
        <f t="shared" si="87"/>
        <v>0</v>
      </c>
      <c r="G299" s="32">
        <f t="shared" si="87"/>
        <v>0</v>
      </c>
      <c r="H299" s="32">
        <f t="shared" si="87"/>
        <v>0</v>
      </c>
      <c r="I299" s="32">
        <f t="shared" si="87"/>
        <v>0</v>
      </c>
      <c r="J299" s="32">
        <f t="shared" si="87"/>
        <v>1499</v>
      </c>
      <c r="K299" s="32">
        <f t="shared" si="87"/>
        <v>0</v>
      </c>
      <c r="L299" s="32">
        <f t="shared" si="87"/>
        <v>0</v>
      </c>
    </row>
    <row r="300" spans="1:12" ht="93.75" x14ac:dyDescent="0.25">
      <c r="A300" s="14">
        <v>1</v>
      </c>
      <c r="B300" s="4" t="s">
        <v>352</v>
      </c>
      <c r="C300" s="35">
        <f>D300</f>
        <v>1499</v>
      </c>
      <c r="D300" s="35">
        <f>SUM(E300:L300)</f>
        <v>1499</v>
      </c>
      <c r="E300" s="35"/>
      <c r="F300" s="35"/>
      <c r="G300" s="35"/>
      <c r="H300" s="35"/>
      <c r="I300" s="35"/>
      <c r="J300" s="35">
        <v>1499</v>
      </c>
      <c r="K300" s="35"/>
      <c r="L300" s="35"/>
    </row>
    <row r="301" spans="1:12" s="30" customFormat="1" ht="45" x14ac:dyDescent="0.25">
      <c r="A301" s="56"/>
      <c r="B301" s="31" t="s">
        <v>32</v>
      </c>
      <c r="C301" s="32">
        <f>C302+C303</f>
        <v>4168.7942999999996</v>
      </c>
      <c r="D301" s="32">
        <f t="shared" ref="D301:L301" si="88">D302+D303</f>
        <v>4144.8922999999995</v>
      </c>
      <c r="E301" s="32">
        <f t="shared" si="88"/>
        <v>0</v>
      </c>
      <c r="F301" s="32">
        <f t="shared" si="88"/>
        <v>115.84</v>
      </c>
      <c r="G301" s="32">
        <f t="shared" si="88"/>
        <v>4029.0522999999998</v>
      </c>
      <c r="H301" s="32">
        <f t="shared" si="88"/>
        <v>0</v>
      </c>
      <c r="I301" s="32">
        <f t="shared" si="88"/>
        <v>0</v>
      </c>
      <c r="J301" s="32">
        <f t="shared" si="88"/>
        <v>0</v>
      </c>
      <c r="K301" s="32">
        <f t="shared" si="88"/>
        <v>0</v>
      </c>
      <c r="L301" s="32">
        <f t="shared" si="88"/>
        <v>0</v>
      </c>
    </row>
    <row r="302" spans="1:12" ht="56.25" x14ac:dyDescent="0.25">
      <c r="A302" s="14">
        <v>2</v>
      </c>
      <c r="B302" s="4" t="s">
        <v>137</v>
      </c>
      <c r="C302" s="35">
        <v>4052.9542999999999</v>
      </c>
      <c r="D302" s="35">
        <f>SUM(E302:L302)</f>
        <v>4029.0522999999998</v>
      </c>
      <c r="E302" s="35"/>
      <c r="F302" s="35"/>
      <c r="G302" s="35">
        <v>4029.0522999999998</v>
      </c>
      <c r="H302" s="35"/>
      <c r="I302" s="35"/>
      <c r="J302" s="35"/>
      <c r="K302" s="35"/>
      <c r="L302" s="35"/>
    </row>
    <row r="303" spans="1:12" ht="75" x14ac:dyDescent="0.25">
      <c r="A303" s="14">
        <v>3</v>
      </c>
      <c r="B303" s="4" t="s">
        <v>176</v>
      </c>
      <c r="C303" s="35">
        <f>D303</f>
        <v>115.84</v>
      </c>
      <c r="D303" s="35">
        <f>SUM(E303:L303)</f>
        <v>115.84</v>
      </c>
      <c r="E303" s="35"/>
      <c r="F303" s="35">
        <v>115.84</v>
      </c>
      <c r="G303" s="35"/>
      <c r="H303" s="35"/>
      <c r="I303" s="35"/>
      <c r="J303" s="35"/>
      <c r="K303" s="35"/>
      <c r="L303" s="35"/>
    </row>
    <row r="304" spans="1:12" s="30" customFormat="1" ht="22.5" x14ac:dyDescent="0.25">
      <c r="A304" s="56"/>
      <c r="B304" s="31" t="s">
        <v>115</v>
      </c>
      <c r="C304" s="32">
        <f>C305</f>
        <v>4463.6210000000001</v>
      </c>
      <c r="D304" s="32">
        <f t="shared" ref="D304:L304" si="89">D305</f>
        <v>4446.9025199999996</v>
      </c>
      <c r="E304" s="32">
        <f t="shared" si="89"/>
        <v>0</v>
      </c>
      <c r="F304" s="32">
        <f t="shared" si="89"/>
        <v>0</v>
      </c>
      <c r="G304" s="32">
        <f t="shared" si="89"/>
        <v>4446.9025199999996</v>
      </c>
      <c r="H304" s="32">
        <f t="shared" si="89"/>
        <v>0</v>
      </c>
      <c r="I304" s="32">
        <f t="shared" si="89"/>
        <v>0</v>
      </c>
      <c r="J304" s="32">
        <f t="shared" si="89"/>
        <v>0</v>
      </c>
      <c r="K304" s="32">
        <f t="shared" si="89"/>
        <v>0</v>
      </c>
      <c r="L304" s="32">
        <f t="shared" si="89"/>
        <v>0</v>
      </c>
    </row>
    <row r="305" spans="1:12" ht="56.25" x14ac:dyDescent="0.25">
      <c r="A305" s="14">
        <v>4</v>
      </c>
      <c r="B305" s="4" t="s">
        <v>397</v>
      </c>
      <c r="C305" s="35">
        <v>4463.6210000000001</v>
      </c>
      <c r="D305" s="35">
        <f>SUM(E305:L305)</f>
        <v>4446.9025199999996</v>
      </c>
      <c r="E305" s="35"/>
      <c r="F305" s="35"/>
      <c r="G305" s="35">
        <v>4446.9025199999996</v>
      </c>
      <c r="H305" s="35"/>
      <c r="I305" s="35"/>
      <c r="J305" s="35"/>
      <c r="K305" s="35"/>
      <c r="L305" s="35"/>
    </row>
    <row r="306" spans="1:12" s="30" customFormat="1" ht="22.5" x14ac:dyDescent="0.25">
      <c r="A306" s="56"/>
      <c r="B306" s="31" t="s">
        <v>114</v>
      </c>
      <c r="C306" s="32">
        <f t="shared" ref="C306:L306" si="90">SUM(C307:C310)</f>
        <v>10083.242</v>
      </c>
      <c r="D306" s="32">
        <f t="shared" si="90"/>
        <v>10078.242</v>
      </c>
      <c r="E306" s="32">
        <f t="shared" si="90"/>
        <v>5019.518</v>
      </c>
      <c r="F306" s="32">
        <f t="shared" si="90"/>
        <v>0</v>
      </c>
      <c r="G306" s="32">
        <f t="shared" si="90"/>
        <v>0</v>
      </c>
      <c r="H306" s="32">
        <f t="shared" si="90"/>
        <v>0</v>
      </c>
      <c r="I306" s="32">
        <f t="shared" si="90"/>
        <v>557.72400000000005</v>
      </c>
      <c r="J306" s="32">
        <f t="shared" si="90"/>
        <v>4501</v>
      </c>
      <c r="K306" s="32">
        <f t="shared" si="90"/>
        <v>0</v>
      </c>
      <c r="L306" s="32">
        <f t="shared" si="90"/>
        <v>0</v>
      </c>
    </row>
    <row r="307" spans="1:12" ht="56.25" x14ac:dyDescent="0.25">
      <c r="A307" s="14">
        <v>5</v>
      </c>
      <c r="B307" s="4" t="s">
        <v>81</v>
      </c>
      <c r="C307" s="35">
        <v>2496.2600000000002</v>
      </c>
      <c r="D307" s="35">
        <f>E307+I307+K307</f>
        <v>2491.2600000000002</v>
      </c>
      <c r="E307" s="35">
        <v>2242.134</v>
      </c>
      <c r="F307" s="35"/>
      <c r="G307" s="35"/>
      <c r="H307" s="35"/>
      <c r="I307" s="35">
        <v>249.126</v>
      </c>
      <c r="J307" s="35"/>
      <c r="K307" s="35">
        <v>0</v>
      </c>
      <c r="L307" s="35"/>
    </row>
    <row r="308" spans="1:12" ht="75" x14ac:dyDescent="0.25">
      <c r="A308" s="14">
        <v>6</v>
      </c>
      <c r="B308" s="4" t="s">
        <v>82</v>
      </c>
      <c r="C308" s="35">
        <v>594.72199999999998</v>
      </c>
      <c r="D308" s="35">
        <f>E308+I308+K308</f>
        <v>594.72199999999998</v>
      </c>
      <c r="E308" s="35">
        <v>535.25</v>
      </c>
      <c r="F308" s="35"/>
      <c r="G308" s="35"/>
      <c r="H308" s="35"/>
      <c r="I308" s="35">
        <v>59.472000000000001</v>
      </c>
      <c r="J308" s="35"/>
      <c r="K308" s="35">
        <v>0</v>
      </c>
      <c r="L308" s="35"/>
    </row>
    <row r="309" spans="1:12" ht="56.25" x14ac:dyDescent="0.25">
      <c r="A309" s="14">
        <v>7</v>
      </c>
      <c r="B309" s="4" t="s">
        <v>83</v>
      </c>
      <c r="C309" s="35">
        <v>2491.2600000000002</v>
      </c>
      <c r="D309" s="35">
        <f>E309+I309+K309</f>
        <v>2491.2600000000002</v>
      </c>
      <c r="E309" s="35">
        <v>2242.134</v>
      </c>
      <c r="F309" s="35"/>
      <c r="G309" s="35"/>
      <c r="H309" s="35"/>
      <c r="I309" s="35">
        <v>249.126</v>
      </c>
      <c r="J309" s="35"/>
      <c r="K309" s="35">
        <v>0</v>
      </c>
      <c r="L309" s="35"/>
    </row>
    <row r="310" spans="1:12" ht="93.75" x14ac:dyDescent="0.25">
      <c r="A310" s="14">
        <v>8</v>
      </c>
      <c r="B310" s="4" t="s">
        <v>353</v>
      </c>
      <c r="C310" s="35">
        <f>D310</f>
        <v>4501</v>
      </c>
      <c r="D310" s="35">
        <f>SUM(E310:L310)</f>
        <v>4501</v>
      </c>
      <c r="E310" s="35"/>
      <c r="F310" s="35"/>
      <c r="G310" s="35"/>
      <c r="H310" s="35"/>
      <c r="I310" s="35"/>
      <c r="J310" s="35">
        <v>4501</v>
      </c>
      <c r="K310" s="35"/>
      <c r="L310" s="35"/>
    </row>
    <row r="311" spans="1:12" s="7" customFormat="1" ht="22.5" x14ac:dyDescent="0.25">
      <c r="A311" s="13"/>
      <c r="B311" s="29" t="s">
        <v>20</v>
      </c>
      <c r="C311" s="8">
        <f>C312+C315+C320+C325+C327</f>
        <v>33747.690999999992</v>
      </c>
      <c r="D311" s="8">
        <f t="shared" ref="D311:L311" si="91">D312+D315+D320+D325+D327</f>
        <v>32235.9856</v>
      </c>
      <c r="E311" s="8">
        <f t="shared" si="91"/>
        <v>0</v>
      </c>
      <c r="F311" s="8">
        <f t="shared" si="91"/>
        <v>0</v>
      </c>
      <c r="G311" s="8">
        <f t="shared" si="91"/>
        <v>24165.964599999999</v>
      </c>
      <c r="H311" s="8">
        <f t="shared" si="91"/>
        <v>1482.6980000000001</v>
      </c>
      <c r="I311" s="8">
        <f t="shared" si="91"/>
        <v>107.6</v>
      </c>
      <c r="J311" s="8">
        <f t="shared" si="91"/>
        <v>18995.451000000001</v>
      </c>
      <c r="K311" s="8">
        <f t="shared" si="91"/>
        <v>28.3</v>
      </c>
      <c r="L311" s="8">
        <f t="shared" si="91"/>
        <v>403.53</v>
      </c>
    </row>
    <row r="312" spans="1:12" s="30" customFormat="1" ht="22.5" x14ac:dyDescent="0.25">
      <c r="A312" s="56"/>
      <c r="B312" s="31" t="s">
        <v>112</v>
      </c>
      <c r="C312" s="32">
        <f>C313+C314</f>
        <v>19427.580999999998</v>
      </c>
      <c r="D312" s="32">
        <f t="shared" ref="D312:L312" si="92">D313+D314</f>
        <v>17932.591</v>
      </c>
      <c r="E312" s="32">
        <f t="shared" si="92"/>
        <v>0</v>
      </c>
      <c r="F312" s="32">
        <f t="shared" si="92"/>
        <v>0</v>
      </c>
      <c r="G312" s="32">
        <f t="shared" si="92"/>
        <v>17669.581000000002</v>
      </c>
      <c r="H312" s="32">
        <f t="shared" si="92"/>
        <v>0</v>
      </c>
      <c r="I312" s="32">
        <f t="shared" si="92"/>
        <v>52.31</v>
      </c>
      <c r="J312" s="32">
        <f t="shared" si="92"/>
        <v>0</v>
      </c>
      <c r="K312" s="32">
        <f t="shared" si="92"/>
        <v>14.5</v>
      </c>
      <c r="L312" s="32">
        <f t="shared" si="92"/>
        <v>196.2</v>
      </c>
    </row>
    <row r="313" spans="1:12" ht="56.25" x14ac:dyDescent="0.25">
      <c r="A313" s="14">
        <v>1</v>
      </c>
      <c r="B313" s="4" t="s">
        <v>140</v>
      </c>
      <c r="C313" s="35">
        <v>19164.580999999998</v>
      </c>
      <c r="D313" s="35">
        <f>SUM(E313:L313)</f>
        <v>17669.581000000002</v>
      </c>
      <c r="E313" s="35"/>
      <c r="F313" s="35"/>
      <c r="G313" s="35">
        <v>17669.581000000002</v>
      </c>
      <c r="H313" s="35"/>
      <c r="I313" s="35"/>
      <c r="J313" s="35"/>
      <c r="K313" s="35"/>
      <c r="L313" s="35"/>
    </row>
    <row r="314" spans="1:12" ht="56.25" x14ac:dyDescent="0.25">
      <c r="A314" s="14">
        <v>2</v>
      </c>
      <c r="B314" s="4" t="s">
        <v>229</v>
      </c>
      <c r="C314" s="35">
        <v>263</v>
      </c>
      <c r="D314" s="35">
        <f>SUM(E314:L314)</f>
        <v>263.01</v>
      </c>
      <c r="E314" s="35"/>
      <c r="F314" s="35"/>
      <c r="G314" s="35"/>
      <c r="H314" s="35"/>
      <c r="I314" s="35">
        <v>52.31</v>
      </c>
      <c r="J314" s="35"/>
      <c r="K314" s="35">
        <v>14.5</v>
      </c>
      <c r="L314" s="35">
        <v>196.2</v>
      </c>
    </row>
    <row r="315" spans="1:12" s="30" customFormat="1" ht="45" x14ac:dyDescent="0.25">
      <c r="A315" s="56"/>
      <c r="B315" s="31" t="s">
        <v>32</v>
      </c>
      <c r="C315" s="32">
        <f>SUM(C316:C319)</f>
        <v>4606.6709999999994</v>
      </c>
      <c r="D315" s="32">
        <f t="shared" ref="D315:L315" si="93">SUM(D316:D319)</f>
        <v>4598.4371999999994</v>
      </c>
      <c r="E315" s="32">
        <f t="shared" si="93"/>
        <v>0</v>
      </c>
      <c r="F315" s="32">
        <f t="shared" si="93"/>
        <v>0</v>
      </c>
      <c r="G315" s="32">
        <f t="shared" si="93"/>
        <v>2937.2311999999997</v>
      </c>
      <c r="H315" s="32">
        <f t="shared" si="93"/>
        <v>0</v>
      </c>
      <c r="I315" s="32">
        <f t="shared" si="93"/>
        <v>55.29</v>
      </c>
      <c r="J315" s="32">
        <f t="shared" si="93"/>
        <v>1384.7860000000001</v>
      </c>
      <c r="K315" s="32">
        <f t="shared" si="93"/>
        <v>13.8</v>
      </c>
      <c r="L315" s="32">
        <f t="shared" si="93"/>
        <v>207.33</v>
      </c>
    </row>
    <row r="316" spans="1:12" ht="75" x14ac:dyDescent="0.25">
      <c r="A316" s="14">
        <v>3</v>
      </c>
      <c r="B316" s="4" t="s">
        <v>139</v>
      </c>
      <c r="C316" s="35">
        <v>2945.444</v>
      </c>
      <c r="D316" s="35">
        <f>SUM(E316:L316)</f>
        <v>2937.2311999999997</v>
      </c>
      <c r="E316" s="35"/>
      <c r="F316" s="35"/>
      <c r="G316" s="35">
        <v>2937.2311999999997</v>
      </c>
      <c r="H316" s="35"/>
      <c r="I316" s="35"/>
      <c r="J316" s="35"/>
      <c r="K316" s="35"/>
      <c r="L316" s="35"/>
    </row>
    <row r="317" spans="1:12" ht="93.75" x14ac:dyDescent="0.25">
      <c r="A317" s="14">
        <v>4</v>
      </c>
      <c r="B317" s="4" t="s">
        <v>356</v>
      </c>
      <c r="C317" s="35">
        <f>D317</f>
        <v>816.23599999999999</v>
      </c>
      <c r="D317" s="35">
        <f>SUM(E317:L317)</f>
        <v>816.23599999999999</v>
      </c>
      <c r="E317" s="35"/>
      <c r="F317" s="35"/>
      <c r="G317" s="35"/>
      <c r="H317" s="35"/>
      <c r="I317" s="35"/>
      <c r="J317" s="35">
        <v>816.23599999999999</v>
      </c>
      <c r="K317" s="35"/>
      <c r="L317" s="35"/>
    </row>
    <row r="318" spans="1:12" ht="93.75" x14ac:dyDescent="0.25">
      <c r="A318" s="14">
        <v>5</v>
      </c>
      <c r="B318" s="4" t="s">
        <v>357</v>
      </c>
      <c r="C318" s="35">
        <f>D318</f>
        <v>568.54999999999995</v>
      </c>
      <c r="D318" s="35">
        <f>SUM(E318:L318)</f>
        <v>568.54999999999995</v>
      </c>
      <c r="E318" s="35"/>
      <c r="F318" s="35"/>
      <c r="G318" s="35"/>
      <c r="H318" s="35"/>
      <c r="I318" s="35"/>
      <c r="J318" s="35">
        <v>568.54999999999995</v>
      </c>
      <c r="K318" s="35"/>
      <c r="L318" s="35"/>
    </row>
    <row r="319" spans="1:12" ht="56.25" x14ac:dyDescent="0.25">
      <c r="A319" s="14">
        <v>6</v>
      </c>
      <c r="B319" s="4" t="s">
        <v>225</v>
      </c>
      <c r="C319" s="35">
        <v>276.44099999999997</v>
      </c>
      <c r="D319" s="35">
        <f>SUM(E319:L319)</f>
        <v>276.42</v>
      </c>
      <c r="E319" s="35"/>
      <c r="F319" s="35"/>
      <c r="G319" s="35"/>
      <c r="H319" s="35"/>
      <c r="I319" s="35">
        <v>55.29</v>
      </c>
      <c r="J319" s="35"/>
      <c r="K319" s="35">
        <v>13.8</v>
      </c>
      <c r="L319" s="35">
        <v>207.33</v>
      </c>
    </row>
    <row r="320" spans="1:12" s="30" customFormat="1" ht="22.5" x14ac:dyDescent="0.25">
      <c r="A320" s="56"/>
      <c r="B320" s="31" t="s">
        <v>115</v>
      </c>
      <c r="C320" s="32">
        <f>SUM(C321:C324)</f>
        <v>4658.3130000000001</v>
      </c>
      <c r="D320" s="32">
        <f t="shared" ref="D320:L320" si="94">SUM(D321:D324)</f>
        <v>4658.3130000000001</v>
      </c>
      <c r="E320" s="32">
        <f t="shared" si="94"/>
        <v>0</v>
      </c>
      <c r="F320" s="32">
        <f t="shared" si="94"/>
        <v>0</v>
      </c>
      <c r="G320" s="32">
        <f t="shared" si="94"/>
        <v>0</v>
      </c>
      <c r="H320" s="32">
        <f t="shared" si="94"/>
        <v>1482.6980000000001</v>
      </c>
      <c r="I320" s="32">
        <f t="shared" si="94"/>
        <v>0</v>
      </c>
      <c r="J320" s="32">
        <f t="shared" si="94"/>
        <v>3175.6149999999998</v>
      </c>
      <c r="K320" s="32">
        <f t="shared" si="94"/>
        <v>0</v>
      </c>
      <c r="L320" s="32">
        <f t="shared" si="94"/>
        <v>0</v>
      </c>
    </row>
    <row r="321" spans="1:12" ht="93.75" x14ac:dyDescent="0.25">
      <c r="A321" s="14">
        <v>7</v>
      </c>
      <c r="B321" s="4" t="s">
        <v>354</v>
      </c>
      <c r="C321" s="35">
        <f>D321</f>
        <v>1274.615</v>
      </c>
      <c r="D321" s="35">
        <f>SUM(E321:L321)</f>
        <v>1274.615</v>
      </c>
      <c r="E321" s="35"/>
      <c r="F321" s="35"/>
      <c r="G321" s="35"/>
      <c r="H321" s="35"/>
      <c r="I321" s="35"/>
      <c r="J321" s="35">
        <v>1274.615</v>
      </c>
      <c r="K321" s="35"/>
      <c r="L321" s="35"/>
    </row>
    <row r="322" spans="1:12" ht="93.75" x14ac:dyDescent="0.25">
      <c r="A322" s="14">
        <v>8</v>
      </c>
      <c r="B322" s="4" t="s">
        <v>195</v>
      </c>
      <c r="C322" s="35">
        <f>D322</f>
        <v>1021</v>
      </c>
      <c r="D322" s="35">
        <f>SUM(E322:L322)</f>
        <v>1021</v>
      </c>
      <c r="E322" s="35"/>
      <c r="F322" s="35"/>
      <c r="G322" s="35"/>
      <c r="H322" s="35"/>
      <c r="I322" s="35"/>
      <c r="J322" s="35">
        <v>1021</v>
      </c>
      <c r="K322" s="35"/>
      <c r="L322" s="35"/>
    </row>
    <row r="323" spans="1:12" ht="93.75" x14ac:dyDescent="0.25">
      <c r="A323" s="14">
        <v>9</v>
      </c>
      <c r="B323" s="4" t="s">
        <v>355</v>
      </c>
      <c r="C323" s="35">
        <f>D323</f>
        <v>880</v>
      </c>
      <c r="D323" s="35">
        <f>SUM(E323:L323)</f>
        <v>880</v>
      </c>
      <c r="E323" s="35"/>
      <c r="F323" s="35"/>
      <c r="G323" s="35"/>
      <c r="H323" s="35"/>
      <c r="I323" s="35"/>
      <c r="J323" s="35">
        <v>880</v>
      </c>
      <c r="K323" s="35"/>
      <c r="L323" s="35"/>
    </row>
    <row r="324" spans="1:12" ht="93.75" x14ac:dyDescent="0.25">
      <c r="A324" s="14">
        <v>10</v>
      </c>
      <c r="B324" s="4" t="s">
        <v>267</v>
      </c>
      <c r="C324" s="35">
        <v>1482.6980000000001</v>
      </c>
      <c r="D324" s="35">
        <v>1482.6980000000001</v>
      </c>
      <c r="E324" s="35"/>
      <c r="F324" s="35"/>
      <c r="G324" s="35"/>
      <c r="H324" s="35">
        <v>1482.6980000000001</v>
      </c>
      <c r="I324" s="35"/>
      <c r="J324" s="35"/>
      <c r="K324" s="35"/>
      <c r="L324" s="35"/>
    </row>
    <row r="325" spans="1:12" s="30" customFormat="1" ht="22.5" x14ac:dyDescent="0.25">
      <c r="A325" s="56"/>
      <c r="B325" s="31" t="s">
        <v>114</v>
      </c>
      <c r="C325" s="32">
        <f>C326</f>
        <v>1487.492</v>
      </c>
      <c r="D325" s="32">
        <f t="shared" ref="D325:L325" si="95">D326</f>
        <v>1487.492</v>
      </c>
      <c r="E325" s="32">
        <f t="shared" si="95"/>
        <v>0</v>
      </c>
      <c r="F325" s="32">
        <f t="shared" si="95"/>
        <v>0</v>
      </c>
      <c r="G325" s="32">
        <f t="shared" si="95"/>
        <v>0</v>
      </c>
      <c r="H325" s="32">
        <f t="shared" si="95"/>
        <v>0</v>
      </c>
      <c r="I325" s="32">
        <f t="shared" si="95"/>
        <v>0</v>
      </c>
      <c r="J325" s="32">
        <f t="shared" si="95"/>
        <v>1487.492</v>
      </c>
      <c r="K325" s="32">
        <f t="shared" si="95"/>
        <v>0</v>
      </c>
      <c r="L325" s="32">
        <f t="shared" si="95"/>
        <v>0</v>
      </c>
    </row>
    <row r="326" spans="1:12" ht="56.25" x14ac:dyDescent="0.25">
      <c r="A326" s="14">
        <v>11</v>
      </c>
      <c r="B326" s="4" t="s">
        <v>196</v>
      </c>
      <c r="C326" s="35">
        <f>D326</f>
        <v>1487.492</v>
      </c>
      <c r="D326" s="35">
        <f>SUM(E326:L326)</f>
        <v>1487.492</v>
      </c>
      <c r="E326" s="35"/>
      <c r="F326" s="35"/>
      <c r="G326" s="35"/>
      <c r="H326" s="35"/>
      <c r="I326" s="35"/>
      <c r="J326" s="35">
        <v>1487.492</v>
      </c>
      <c r="K326" s="35"/>
      <c r="L326" s="35"/>
    </row>
    <row r="327" spans="1:12" s="30" customFormat="1" ht="22.5" x14ac:dyDescent="0.25">
      <c r="A327" s="56"/>
      <c r="B327" s="31" t="s">
        <v>141</v>
      </c>
      <c r="C327" s="32">
        <f>SUM(C328:C329)</f>
        <v>3567.634</v>
      </c>
      <c r="D327" s="32">
        <f t="shared" ref="D327:L327" si="96">SUM(D328:D329)</f>
        <v>3559.1523999999999</v>
      </c>
      <c r="E327" s="32">
        <f t="shared" si="96"/>
        <v>0</v>
      </c>
      <c r="F327" s="32">
        <f t="shared" si="96"/>
        <v>0</v>
      </c>
      <c r="G327" s="32">
        <f t="shared" si="96"/>
        <v>3559.1523999999999</v>
      </c>
      <c r="H327" s="32">
        <f t="shared" si="96"/>
        <v>0</v>
      </c>
      <c r="I327" s="32">
        <f t="shared" si="96"/>
        <v>0</v>
      </c>
      <c r="J327" s="32">
        <f t="shared" si="96"/>
        <v>12947.558000000001</v>
      </c>
      <c r="K327" s="32">
        <f t="shared" si="96"/>
        <v>0</v>
      </c>
      <c r="L327" s="32">
        <f t="shared" si="96"/>
        <v>0</v>
      </c>
    </row>
    <row r="328" spans="1:12" ht="75" x14ac:dyDescent="0.25">
      <c r="A328" s="14">
        <v>12</v>
      </c>
      <c r="B328" s="4" t="s">
        <v>138</v>
      </c>
      <c r="C328" s="35">
        <v>3567.634</v>
      </c>
      <c r="D328" s="35">
        <f>SUM(E328:L328)</f>
        <v>3559.1523999999999</v>
      </c>
      <c r="E328" s="35"/>
      <c r="F328" s="35"/>
      <c r="G328" s="35">
        <v>3559.1523999999999</v>
      </c>
      <c r="H328" s="35"/>
      <c r="I328" s="35"/>
      <c r="J328" s="35"/>
      <c r="K328" s="35"/>
      <c r="L328" s="35"/>
    </row>
    <row r="329" spans="1:12" ht="56.25" x14ac:dyDescent="0.25">
      <c r="A329" s="14">
        <v>13</v>
      </c>
      <c r="B329" s="4" t="s">
        <v>388</v>
      </c>
      <c r="C329" s="35"/>
      <c r="D329" s="35"/>
      <c r="E329" s="35"/>
      <c r="F329" s="35"/>
      <c r="G329" s="35"/>
      <c r="H329" s="35"/>
      <c r="I329" s="35"/>
      <c r="J329" s="35">
        <v>12947.558000000001</v>
      </c>
      <c r="K329" s="35"/>
      <c r="L329" s="35"/>
    </row>
    <row r="330" spans="1:12" s="7" customFormat="1" ht="22.5" x14ac:dyDescent="0.25">
      <c r="A330" s="13"/>
      <c r="B330" s="29" t="s">
        <v>121</v>
      </c>
      <c r="C330" s="8">
        <f>C331+C334+C337+C343+C345</f>
        <v>5860.5740000000005</v>
      </c>
      <c r="D330" s="8">
        <f t="shared" ref="D330:L330" si="97">D331+D334+D337+D343+D345</f>
        <v>5860.5740000000005</v>
      </c>
      <c r="E330" s="8">
        <f t="shared" si="97"/>
        <v>0</v>
      </c>
      <c r="F330" s="8">
        <f t="shared" si="97"/>
        <v>0</v>
      </c>
      <c r="G330" s="8">
        <f t="shared" si="97"/>
        <v>0</v>
      </c>
      <c r="H330" s="8">
        <f t="shared" si="97"/>
        <v>0</v>
      </c>
      <c r="I330" s="8">
        <f t="shared" si="97"/>
        <v>0</v>
      </c>
      <c r="J330" s="8">
        <f t="shared" si="97"/>
        <v>5860.5740000000005</v>
      </c>
      <c r="K330" s="8">
        <f t="shared" si="97"/>
        <v>0</v>
      </c>
      <c r="L330" s="8">
        <f t="shared" si="97"/>
        <v>0</v>
      </c>
    </row>
    <row r="331" spans="1:12" s="30" customFormat="1" ht="45" x14ac:dyDescent="0.25">
      <c r="A331" s="56"/>
      <c r="B331" s="31" t="s">
        <v>32</v>
      </c>
      <c r="C331" s="32">
        <f>C332+C333</f>
        <v>1146.692</v>
      </c>
      <c r="D331" s="32">
        <f t="shared" ref="D331:K331" si="98">D332+D333</f>
        <v>1146.692</v>
      </c>
      <c r="E331" s="32">
        <f t="shared" si="98"/>
        <v>0</v>
      </c>
      <c r="F331" s="32">
        <f t="shared" si="98"/>
        <v>0</v>
      </c>
      <c r="G331" s="32">
        <f t="shared" si="98"/>
        <v>0</v>
      </c>
      <c r="H331" s="32">
        <f t="shared" si="98"/>
        <v>0</v>
      </c>
      <c r="I331" s="32">
        <f t="shared" si="98"/>
        <v>0</v>
      </c>
      <c r="J331" s="32">
        <f t="shared" si="98"/>
        <v>1146.692</v>
      </c>
      <c r="K331" s="32">
        <f t="shared" si="98"/>
        <v>0</v>
      </c>
      <c r="L331" s="32">
        <f>L332+L333</f>
        <v>0</v>
      </c>
    </row>
    <row r="332" spans="1:12" ht="56.25" x14ac:dyDescent="0.25">
      <c r="A332" s="14">
        <v>1</v>
      </c>
      <c r="B332" s="4" t="s">
        <v>51</v>
      </c>
      <c r="C332" s="35">
        <f>D332</f>
        <v>918</v>
      </c>
      <c r="D332" s="35">
        <f>SUM(E332:L332)</f>
        <v>918</v>
      </c>
      <c r="E332" s="35"/>
      <c r="F332" s="35"/>
      <c r="G332" s="35"/>
      <c r="H332" s="35"/>
      <c r="I332" s="35"/>
      <c r="J332" s="35">
        <v>918</v>
      </c>
      <c r="K332" s="35"/>
      <c r="L332" s="35"/>
    </row>
    <row r="333" spans="1:12" ht="75" x14ac:dyDescent="0.25">
      <c r="A333" s="14">
        <v>2</v>
      </c>
      <c r="B333" s="4" t="s">
        <v>360</v>
      </c>
      <c r="C333" s="35">
        <f>D333</f>
        <v>228.69200000000001</v>
      </c>
      <c r="D333" s="35">
        <f>SUM(E333:L333)</f>
        <v>228.69200000000001</v>
      </c>
      <c r="E333" s="35"/>
      <c r="F333" s="35"/>
      <c r="G333" s="35"/>
      <c r="H333" s="35"/>
      <c r="I333" s="35"/>
      <c r="J333" s="35">
        <v>228.69200000000001</v>
      </c>
      <c r="K333" s="35"/>
      <c r="L333" s="35"/>
    </row>
    <row r="334" spans="1:12" s="30" customFormat="1" ht="22.5" x14ac:dyDescent="0.25">
      <c r="A334" s="56"/>
      <c r="B334" s="31" t="s">
        <v>115</v>
      </c>
      <c r="C334" s="32">
        <f>C335+C336</f>
        <v>881.16200000000003</v>
      </c>
      <c r="D334" s="32">
        <f t="shared" ref="D334:L334" si="99">D335+D336</f>
        <v>881.16200000000003</v>
      </c>
      <c r="E334" s="32">
        <f t="shared" si="99"/>
        <v>0</v>
      </c>
      <c r="F334" s="32">
        <f t="shared" si="99"/>
        <v>0</v>
      </c>
      <c r="G334" s="32">
        <f t="shared" si="99"/>
        <v>0</v>
      </c>
      <c r="H334" s="32">
        <f t="shared" si="99"/>
        <v>0</v>
      </c>
      <c r="I334" s="32">
        <f t="shared" si="99"/>
        <v>0</v>
      </c>
      <c r="J334" s="32">
        <f t="shared" si="99"/>
        <v>881.16200000000003</v>
      </c>
      <c r="K334" s="32">
        <f t="shared" si="99"/>
        <v>0</v>
      </c>
      <c r="L334" s="32">
        <f t="shared" si="99"/>
        <v>0</v>
      </c>
    </row>
    <row r="335" spans="1:12" ht="56.25" x14ac:dyDescent="0.25">
      <c r="A335" s="14">
        <v>3</v>
      </c>
      <c r="B335" s="4" t="s">
        <v>358</v>
      </c>
      <c r="C335" s="35">
        <f>D335</f>
        <v>600</v>
      </c>
      <c r="D335" s="35">
        <f>SUM(E335:L335)</f>
        <v>600</v>
      </c>
      <c r="E335" s="35"/>
      <c r="F335" s="35"/>
      <c r="G335" s="35"/>
      <c r="H335" s="35"/>
      <c r="I335" s="35"/>
      <c r="J335" s="35">
        <v>600</v>
      </c>
      <c r="K335" s="35"/>
      <c r="L335" s="35"/>
    </row>
    <row r="336" spans="1:12" ht="93.75" x14ac:dyDescent="0.25">
      <c r="A336" s="14">
        <v>4</v>
      </c>
      <c r="B336" s="4" t="s">
        <v>359</v>
      </c>
      <c r="C336" s="35">
        <f>D336</f>
        <v>281.16199999999998</v>
      </c>
      <c r="D336" s="35">
        <f>SUM(E336:L336)</f>
        <v>281.16199999999998</v>
      </c>
      <c r="E336" s="35"/>
      <c r="F336" s="35"/>
      <c r="G336" s="35"/>
      <c r="H336" s="35"/>
      <c r="I336" s="35"/>
      <c r="J336" s="35">
        <v>281.16199999999998</v>
      </c>
      <c r="K336" s="35"/>
      <c r="L336" s="35"/>
    </row>
    <row r="337" spans="1:12" s="30" customFormat="1" ht="22.5" x14ac:dyDescent="0.25">
      <c r="A337" s="56"/>
      <c r="B337" s="31" t="s">
        <v>114</v>
      </c>
      <c r="C337" s="32">
        <f>SUM(C338:C342)</f>
        <v>2999.6660000000002</v>
      </c>
      <c r="D337" s="32">
        <f t="shared" ref="D337:L337" si="100">SUM(D338:D342)</f>
        <v>2999.6660000000002</v>
      </c>
      <c r="E337" s="32">
        <f t="shared" si="100"/>
        <v>0</v>
      </c>
      <c r="F337" s="32">
        <f t="shared" si="100"/>
        <v>0</v>
      </c>
      <c r="G337" s="32">
        <f t="shared" si="100"/>
        <v>0</v>
      </c>
      <c r="H337" s="32">
        <f t="shared" si="100"/>
        <v>0</v>
      </c>
      <c r="I337" s="32">
        <f t="shared" si="100"/>
        <v>0</v>
      </c>
      <c r="J337" s="32">
        <f t="shared" si="100"/>
        <v>2999.6660000000002</v>
      </c>
      <c r="K337" s="32">
        <f t="shared" si="100"/>
        <v>0</v>
      </c>
      <c r="L337" s="32">
        <f t="shared" si="100"/>
        <v>0</v>
      </c>
    </row>
    <row r="338" spans="1:12" ht="131.25" x14ac:dyDescent="0.25">
      <c r="A338" s="14">
        <v>5</v>
      </c>
      <c r="B338" s="4" t="s">
        <v>361</v>
      </c>
      <c r="C338" s="35">
        <f>D338</f>
        <v>1300</v>
      </c>
      <c r="D338" s="35">
        <f>SUM(E338:L338)</f>
        <v>1300</v>
      </c>
      <c r="E338" s="35"/>
      <c r="F338" s="35"/>
      <c r="G338" s="35"/>
      <c r="H338" s="35"/>
      <c r="I338" s="35"/>
      <c r="J338" s="35">
        <v>1300</v>
      </c>
      <c r="K338" s="35"/>
      <c r="L338" s="35"/>
    </row>
    <row r="339" spans="1:12" ht="75" x14ac:dyDescent="0.25">
      <c r="A339" s="14">
        <v>6</v>
      </c>
      <c r="B339" s="4" t="s">
        <v>362</v>
      </c>
      <c r="C339" s="35">
        <f>D339</f>
        <v>428.03199999999998</v>
      </c>
      <c r="D339" s="35">
        <f>SUM(E339:L339)</f>
        <v>428.03199999999998</v>
      </c>
      <c r="E339" s="35"/>
      <c r="F339" s="35"/>
      <c r="G339" s="35"/>
      <c r="H339" s="35"/>
      <c r="I339" s="35"/>
      <c r="J339" s="35">
        <v>428.03199999999998</v>
      </c>
      <c r="K339" s="35"/>
      <c r="L339" s="35"/>
    </row>
    <row r="340" spans="1:12" ht="75" x14ac:dyDescent="0.25">
      <c r="A340" s="14">
        <v>7</v>
      </c>
      <c r="B340" s="4" t="s">
        <v>363</v>
      </c>
      <c r="C340" s="35">
        <f>D340</f>
        <v>184.63399999999999</v>
      </c>
      <c r="D340" s="35">
        <f>SUM(E340:L340)</f>
        <v>184.63399999999999</v>
      </c>
      <c r="E340" s="35"/>
      <c r="F340" s="35"/>
      <c r="G340" s="35"/>
      <c r="H340" s="35"/>
      <c r="I340" s="35"/>
      <c r="J340" s="35">
        <v>184.63399999999999</v>
      </c>
      <c r="K340" s="35"/>
      <c r="L340" s="35"/>
    </row>
    <row r="341" spans="1:12" ht="56.25" x14ac:dyDescent="0.25">
      <c r="A341" s="14">
        <v>8</v>
      </c>
      <c r="B341" s="4" t="s">
        <v>197</v>
      </c>
      <c r="C341" s="35">
        <f>D341</f>
        <v>319.3</v>
      </c>
      <c r="D341" s="35">
        <f>SUM(E341:L341)</f>
        <v>319.3</v>
      </c>
      <c r="E341" s="35"/>
      <c r="F341" s="35"/>
      <c r="G341" s="35"/>
      <c r="H341" s="35"/>
      <c r="I341" s="35"/>
      <c r="J341" s="35">
        <v>319.3</v>
      </c>
      <c r="K341" s="35"/>
      <c r="L341" s="35"/>
    </row>
    <row r="342" spans="1:12" ht="37.5" x14ac:dyDescent="0.25">
      <c r="A342" s="14">
        <v>9</v>
      </c>
      <c r="B342" s="4" t="s">
        <v>198</v>
      </c>
      <c r="C342" s="35">
        <f>D342</f>
        <v>767.7</v>
      </c>
      <c r="D342" s="35">
        <f>SUM(E342:L342)</f>
        <v>767.7</v>
      </c>
      <c r="E342" s="35"/>
      <c r="F342" s="35"/>
      <c r="G342" s="35"/>
      <c r="H342" s="35"/>
      <c r="I342" s="35"/>
      <c r="J342" s="35">
        <v>767.7</v>
      </c>
      <c r="K342" s="35"/>
      <c r="L342" s="35"/>
    </row>
    <row r="343" spans="1:12" s="37" customFormat="1" ht="45" x14ac:dyDescent="0.25">
      <c r="A343" s="58"/>
      <c r="B343" s="31" t="s">
        <v>186</v>
      </c>
      <c r="C343" s="38">
        <f>C344</f>
        <v>453.05399999999997</v>
      </c>
      <c r="D343" s="38">
        <f t="shared" ref="D343:L343" si="101">D344</f>
        <v>453.05399999999997</v>
      </c>
      <c r="E343" s="38">
        <f t="shared" si="101"/>
        <v>0</v>
      </c>
      <c r="F343" s="38">
        <f t="shared" si="101"/>
        <v>0</v>
      </c>
      <c r="G343" s="38">
        <f t="shared" si="101"/>
        <v>0</v>
      </c>
      <c r="H343" s="38">
        <f t="shared" si="101"/>
        <v>0</v>
      </c>
      <c r="I343" s="38">
        <f t="shared" si="101"/>
        <v>0</v>
      </c>
      <c r="J343" s="38">
        <f t="shared" si="101"/>
        <v>453.05399999999997</v>
      </c>
      <c r="K343" s="38">
        <f t="shared" si="101"/>
        <v>0</v>
      </c>
      <c r="L343" s="38">
        <f t="shared" si="101"/>
        <v>0</v>
      </c>
    </row>
    <row r="344" spans="1:12" ht="131.25" x14ac:dyDescent="0.25">
      <c r="A344" s="14">
        <v>10</v>
      </c>
      <c r="B344" s="4" t="s">
        <v>398</v>
      </c>
      <c r="C344" s="35">
        <f>D344</f>
        <v>453.05399999999997</v>
      </c>
      <c r="D344" s="35">
        <f>SUM(E344:L344)</f>
        <v>453.05399999999997</v>
      </c>
      <c r="E344" s="35"/>
      <c r="F344" s="35"/>
      <c r="G344" s="35"/>
      <c r="H344" s="35"/>
      <c r="I344" s="35"/>
      <c r="J344" s="35">
        <v>453.05399999999997</v>
      </c>
      <c r="K344" s="35"/>
      <c r="L344" s="35"/>
    </row>
    <row r="345" spans="1:12" s="37" customFormat="1" ht="22.5" x14ac:dyDescent="0.25">
      <c r="A345" s="58"/>
      <c r="B345" s="31" t="s">
        <v>17</v>
      </c>
      <c r="C345" s="38">
        <f>C346</f>
        <v>380</v>
      </c>
      <c r="D345" s="38">
        <f t="shared" ref="D345:L345" si="102">D346</f>
        <v>380</v>
      </c>
      <c r="E345" s="38">
        <f t="shared" si="102"/>
        <v>0</v>
      </c>
      <c r="F345" s="38">
        <f t="shared" si="102"/>
        <v>0</v>
      </c>
      <c r="G345" s="38">
        <f t="shared" si="102"/>
        <v>0</v>
      </c>
      <c r="H345" s="38">
        <f t="shared" si="102"/>
        <v>0</v>
      </c>
      <c r="I345" s="38">
        <f t="shared" si="102"/>
        <v>0</v>
      </c>
      <c r="J345" s="38">
        <f t="shared" si="102"/>
        <v>380</v>
      </c>
      <c r="K345" s="38">
        <f t="shared" si="102"/>
        <v>0</v>
      </c>
      <c r="L345" s="38">
        <f t="shared" si="102"/>
        <v>0</v>
      </c>
    </row>
    <row r="346" spans="1:12" ht="93.75" x14ac:dyDescent="0.25">
      <c r="A346" s="14">
        <v>11</v>
      </c>
      <c r="B346" s="4" t="s">
        <v>199</v>
      </c>
      <c r="C346" s="35">
        <f>D346</f>
        <v>380</v>
      </c>
      <c r="D346" s="35">
        <f>SUM(E346:L346)</f>
        <v>380</v>
      </c>
      <c r="E346" s="35"/>
      <c r="F346" s="35"/>
      <c r="G346" s="35"/>
      <c r="H346" s="35"/>
      <c r="I346" s="35"/>
      <c r="J346" s="35">
        <v>380</v>
      </c>
      <c r="K346" s="35"/>
      <c r="L346" s="35"/>
    </row>
    <row r="347" spans="1:12" s="7" customFormat="1" ht="22.5" x14ac:dyDescent="0.25">
      <c r="A347" s="13"/>
      <c r="B347" s="29" t="s">
        <v>202</v>
      </c>
      <c r="C347" s="8">
        <f t="shared" ref="C347:L347" si="103">C348+C350+C352+C356</f>
        <v>11521.938</v>
      </c>
      <c r="D347" s="8">
        <f t="shared" si="103"/>
        <v>11521.938</v>
      </c>
      <c r="E347" s="8">
        <f t="shared" si="103"/>
        <v>8569.7440000000006</v>
      </c>
      <c r="F347" s="8">
        <f t="shared" si="103"/>
        <v>0</v>
      </c>
      <c r="G347" s="8">
        <f t="shared" si="103"/>
        <v>0</v>
      </c>
      <c r="H347" s="8">
        <f t="shared" si="103"/>
        <v>0</v>
      </c>
      <c r="I347" s="8">
        <f t="shared" si="103"/>
        <v>952.19399999999996</v>
      </c>
      <c r="J347" s="8">
        <f t="shared" si="103"/>
        <v>2000</v>
      </c>
      <c r="K347" s="8">
        <f t="shared" si="103"/>
        <v>0</v>
      </c>
      <c r="L347" s="8">
        <f t="shared" si="103"/>
        <v>0</v>
      </c>
    </row>
    <row r="348" spans="1:12" s="30" customFormat="1" ht="22.5" x14ac:dyDescent="0.25">
      <c r="A348" s="56"/>
      <c r="B348" s="31" t="s">
        <v>112</v>
      </c>
      <c r="C348" s="32">
        <f>C349</f>
        <v>1499.606</v>
      </c>
      <c r="D348" s="32">
        <f t="shared" ref="D348:L348" si="104">D349</f>
        <v>1499.606</v>
      </c>
      <c r="E348" s="32">
        <f t="shared" si="104"/>
        <v>1349.645</v>
      </c>
      <c r="F348" s="32">
        <f t="shared" si="104"/>
        <v>0</v>
      </c>
      <c r="G348" s="32">
        <f t="shared" si="104"/>
        <v>0</v>
      </c>
      <c r="H348" s="32">
        <f t="shared" si="104"/>
        <v>0</v>
      </c>
      <c r="I348" s="32">
        <f t="shared" si="104"/>
        <v>149.96100000000001</v>
      </c>
      <c r="J348" s="32">
        <f t="shared" si="104"/>
        <v>0</v>
      </c>
      <c r="K348" s="32">
        <f t="shared" si="104"/>
        <v>0</v>
      </c>
      <c r="L348" s="32">
        <f t="shared" si="104"/>
        <v>0</v>
      </c>
    </row>
    <row r="349" spans="1:12" ht="37.5" x14ac:dyDescent="0.25">
      <c r="A349" s="14">
        <v>1</v>
      </c>
      <c r="B349" s="3" t="s">
        <v>100</v>
      </c>
      <c r="C349" s="35">
        <v>1499.606</v>
      </c>
      <c r="D349" s="35">
        <f>E349+I349+K349</f>
        <v>1499.606</v>
      </c>
      <c r="E349" s="35">
        <v>1349.645</v>
      </c>
      <c r="F349" s="35"/>
      <c r="G349" s="35"/>
      <c r="H349" s="35"/>
      <c r="I349" s="35">
        <v>149.96100000000001</v>
      </c>
      <c r="J349" s="35"/>
      <c r="K349" s="35">
        <v>0</v>
      </c>
      <c r="L349" s="35"/>
    </row>
    <row r="350" spans="1:12" s="30" customFormat="1" ht="45" x14ac:dyDescent="0.25">
      <c r="A350" s="56"/>
      <c r="B350" s="31" t="s">
        <v>16</v>
      </c>
      <c r="C350" s="32">
        <f t="shared" ref="C350:L350" si="105">SUM(C351:C351)</f>
        <v>890.90200000000004</v>
      </c>
      <c r="D350" s="32">
        <f t="shared" si="105"/>
        <v>890.90200000000004</v>
      </c>
      <c r="E350" s="32">
        <f t="shared" si="105"/>
        <v>0</v>
      </c>
      <c r="F350" s="32">
        <f t="shared" si="105"/>
        <v>0</v>
      </c>
      <c r="G350" s="32">
        <f t="shared" si="105"/>
        <v>0</v>
      </c>
      <c r="H350" s="32">
        <f t="shared" si="105"/>
        <v>0</v>
      </c>
      <c r="I350" s="32">
        <f t="shared" si="105"/>
        <v>0</v>
      </c>
      <c r="J350" s="32">
        <f t="shared" si="105"/>
        <v>890.90200000000004</v>
      </c>
      <c r="K350" s="32">
        <f t="shared" si="105"/>
        <v>0</v>
      </c>
      <c r="L350" s="32">
        <f t="shared" si="105"/>
        <v>0</v>
      </c>
    </row>
    <row r="351" spans="1:12" s="36" customFormat="1" ht="56.25" x14ac:dyDescent="0.25">
      <c r="A351" s="57">
        <v>2</v>
      </c>
      <c r="B351" s="2" t="s">
        <v>364</v>
      </c>
      <c r="C351" s="35">
        <f>D351</f>
        <v>890.90200000000004</v>
      </c>
      <c r="D351" s="35">
        <f>SUM(E351:L351)</f>
        <v>890.90200000000004</v>
      </c>
      <c r="E351" s="35"/>
      <c r="F351" s="35"/>
      <c r="G351" s="35"/>
      <c r="H351" s="35"/>
      <c r="I351" s="35"/>
      <c r="J351" s="35">
        <v>890.90200000000004</v>
      </c>
      <c r="K351" s="35"/>
      <c r="L351" s="35"/>
    </row>
    <row r="352" spans="1:12" s="30" customFormat="1" ht="45" x14ac:dyDescent="0.25">
      <c r="A352" s="56"/>
      <c r="B352" s="31" t="s">
        <v>32</v>
      </c>
      <c r="C352" s="32">
        <f>SUM(C353:C355)</f>
        <v>1109.098</v>
      </c>
      <c r="D352" s="32">
        <f t="shared" ref="D352:L352" si="106">SUM(D353:D355)</f>
        <v>1109.098</v>
      </c>
      <c r="E352" s="32">
        <f t="shared" si="106"/>
        <v>0</v>
      </c>
      <c r="F352" s="32">
        <f t="shared" si="106"/>
        <v>0</v>
      </c>
      <c r="G352" s="32">
        <f t="shared" si="106"/>
        <v>0</v>
      </c>
      <c r="H352" s="32">
        <f t="shared" si="106"/>
        <v>0</v>
      </c>
      <c r="I352" s="32">
        <f t="shared" si="106"/>
        <v>0</v>
      </c>
      <c r="J352" s="32">
        <f t="shared" si="106"/>
        <v>1109.098</v>
      </c>
      <c r="K352" s="32">
        <f t="shared" si="106"/>
        <v>0</v>
      </c>
      <c r="L352" s="32">
        <f t="shared" si="106"/>
        <v>0</v>
      </c>
    </row>
    <row r="353" spans="1:12" ht="56.25" x14ac:dyDescent="0.25">
      <c r="A353" s="14">
        <v>3</v>
      </c>
      <c r="B353" s="3" t="s">
        <v>200</v>
      </c>
      <c r="C353" s="35">
        <f>D353</f>
        <v>483.46</v>
      </c>
      <c r="D353" s="35">
        <f>SUM(E353:L353)</f>
        <v>483.46</v>
      </c>
      <c r="E353" s="35"/>
      <c r="F353" s="35"/>
      <c r="G353" s="35"/>
      <c r="H353" s="35"/>
      <c r="I353" s="35"/>
      <c r="J353" s="35">
        <v>483.46</v>
      </c>
      <c r="K353" s="35"/>
      <c r="L353" s="35"/>
    </row>
    <row r="354" spans="1:12" ht="75" x14ac:dyDescent="0.25">
      <c r="A354" s="14">
        <v>4</v>
      </c>
      <c r="B354" s="3" t="s">
        <v>201</v>
      </c>
      <c r="C354" s="35">
        <f>D354</f>
        <v>518.17200000000003</v>
      </c>
      <c r="D354" s="35">
        <f>SUM(E354:L354)</f>
        <v>518.17200000000003</v>
      </c>
      <c r="E354" s="35"/>
      <c r="F354" s="35"/>
      <c r="G354" s="35"/>
      <c r="H354" s="35"/>
      <c r="I354" s="35"/>
      <c r="J354" s="35">
        <v>518.17200000000003</v>
      </c>
      <c r="K354" s="35"/>
      <c r="L354" s="35"/>
    </row>
    <row r="355" spans="1:12" ht="56.25" x14ac:dyDescent="0.25">
      <c r="A355" s="14">
        <v>5</v>
      </c>
      <c r="B355" s="3" t="s">
        <v>365</v>
      </c>
      <c r="C355" s="35">
        <f>D355</f>
        <v>107.46599999999999</v>
      </c>
      <c r="D355" s="35">
        <f>SUM(E355:L355)</f>
        <v>107.46599999999999</v>
      </c>
      <c r="E355" s="35"/>
      <c r="F355" s="35"/>
      <c r="G355" s="35"/>
      <c r="H355" s="35"/>
      <c r="I355" s="35"/>
      <c r="J355" s="35">
        <v>107.46599999999999</v>
      </c>
      <c r="K355" s="35"/>
      <c r="L355" s="35"/>
    </row>
    <row r="356" spans="1:12" s="30" customFormat="1" ht="45" x14ac:dyDescent="0.25">
      <c r="A356" s="56"/>
      <c r="B356" s="31" t="s">
        <v>111</v>
      </c>
      <c r="C356" s="32">
        <f>C357</f>
        <v>8022.3320000000003</v>
      </c>
      <c r="D356" s="32">
        <f t="shared" ref="D356:L356" si="107">D357</f>
        <v>8022.3320000000003</v>
      </c>
      <c r="E356" s="32">
        <f t="shared" si="107"/>
        <v>7220.0990000000002</v>
      </c>
      <c r="F356" s="32">
        <f t="shared" si="107"/>
        <v>0</v>
      </c>
      <c r="G356" s="32">
        <f t="shared" si="107"/>
        <v>0</v>
      </c>
      <c r="H356" s="32">
        <f t="shared" si="107"/>
        <v>0</v>
      </c>
      <c r="I356" s="32">
        <f t="shared" si="107"/>
        <v>802.23299999999995</v>
      </c>
      <c r="J356" s="32">
        <f t="shared" si="107"/>
        <v>0</v>
      </c>
      <c r="K356" s="32">
        <f t="shared" si="107"/>
        <v>0</v>
      </c>
      <c r="L356" s="32">
        <f t="shared" si="107"/>
        <v>0</v>
      </c>
    </row>
    <row r="357" spans="1:12" ht="56.25" x14ac:dyDescent="0.25">
      <c r="A357" s="14">
        <v>6</v>
      </c>
      <c r="B357" s="3" t="s">
        <v>399</v>
      </c>
      <c r="C357" s="35">
        <v>8022.3320000000003</v>
      </c>
      <c r="D357" s="35">
        <f>E357+I357+K357</f>
        <v>8022.3320000000003</v>
      </c>
      <c r="E357" s="35">
        <v>7220.0990000000002</v>
      </c>
      <c r="F357" s="35"/>
      <c r="G357" s="35"/>
      <c r="H357" s="35"/>
      <c r="I357" s="35">
        <v>802.23299999999995</v>
      </c>
      <c r="J357" s="35"/>
      <c r="K357" s="35">
        <v>0</v>
      </c>
      <c r="L357" s="35"/>
    </row>
    <row r="358" spans="1:12" s="7" customFormat="1" ht="22.5" x14ac:dyDescent="0.25">
      <c r="A358" s="13"/>
      <c r="B358" s="29" t="s">
        <v>113</v>
      </c>
      <c r="C358" s="8">
        <f>C359+C365+C373+C376+C380</f>
        <v>84702.655600000013</v>
      </c>
      <c r="D358" s="8">
        <f t="shared" ref="D358:L358" si="108">D359+D365+D373+D376+D380</f>
        <v>82304.746200000009</v>
      </c>
      <c r="E358" s="8">
        <f t="shared" si="108"/>
        <v>54471.597000000002</v>
      </c>
      <c r="F358" s="8">
        <f t="shared" si="108"/>
        <v>0</v>
      </c>
      <c r="G358" s="8">
        <f t="shared" si="108"/>
        <v>15265.306</v>
      </c>
      <c r="H358" s="8">
        <f t="shared" si="108"/>
        <v>2143.8130000000001</v>
      </c>
      <c r="I358" s="8">
        <f t="shared" si="108"/>
        <v>6052.3991999999998</v>
      </c>
      <c r="J358" s="8">
        <f t="shared" si="108"/>
        <v>4371.6309999999994</v>
      </c>
      <c r="K358" s="8">
        <f t="shared" si="108"/>
        <v>0</v>
      </c>
      <c r="L358" s="8">
        <f t="shared" si="108"/>
        <v>0</v>
      </c>
    </row>
    <row r="359" spans="1:12" s="30" customFormat="1" ht="22.5" x14ac:dyDescent="0.25">
      <c r="A359" s="56"/>
      <c r="B359" s="31" t="s">
        <v>112</v>
      </c>
      <c r="C359" s="32">
        <f>SUM(C360:C364)</f>
        <v>10485.444</v>
      </c>
      <c r="D359" s="32">
        <f t="shared" ref="D359:L359" si="109">SUM(D360:D364)</f>
        <v>9511.9439999999995</v>
      </c>
      <c r="E359" s="32">
        <f t="shared" si="109"/>
        <v>2696.85</v>
      </c>
      <c r="F359" s="32">
        <f t="shared" si="109"/>
        <v>0</v>
      </c>
      <c r="G359" s="32">
        <f t="shared" si="109"/>
        <v>0</v>
      </c>
      <c r="H359" s="32">
        <f t="shared" si="109"/>
        <v>2143.8130000000001</v>
      </c>
      <c r="I359" s="32">
        <f t="shared" si="109"/>
        <v>299.64999999999998</v>
      </c>
      <c r="J359" s="32">
        <f t="shared" si="109"/>
        <v>4371.6309999999994</v>
      </c>
      <c r="K359" s="32">
        <f t="shared" si="109"/>
        <v>0</v>
      </c>
      <c r="L359" s="32">
        <f t="shared" si="109"/>
        <v>0</v>
      </c>
    </row>
    <row r="360" spans="1:12" ht="56.25" x14ac:dyDescent="0.25">
      <c r="A360" s="14">
        <v>1</v>
      </c>
      <c r="B360" s="4" t="s">
        <v>67</v>
      </c>
      <c r="C360" s="35">
        <v>2260</v>
      </c>
      <c r="D360" s="35">
        <f>E360+I360+K360</f>
        <v>2070.4290000000001</v>
      </c>
      <c r="E360" s="35">
        <v>1863.386</v>
      </c>
      <c r="F360" s="35"/>
      <c r="G360" s="35"/>
      <c r="H360" s="35"/>
      <c r="I360" s="35">
        <v>207.04300000000001</v>
      </c>
      <c r="J360" s="35"/>
      <c r="K360" s="35">
        <v>0</v>
      </c>
      <c r="L360" s="35"/>
    </row>
    <row r="361" spans="1:12" ht="56.25" x14ac:dyDescent="0.25">
      <c r="A361" s="14">
        <v>2</v>
      </c>
      <c r="B361" s="23" t="s">
        <v>68</v>
      </c>
      <c r="C361" s="35">
        <v>1710</v>
      </c>
      <c r="D361" s="35">
        <f>E361+I361+K361</f>
        <v>926.07100000000003</v>
      </c>
      <c r="E361" s="35">
        <v>833.46400000000006</v>
      </c>
      <c r="F361" s="35"/>
      <c r="G361" s="35"/>
      <c r="H361" s="35"/>
      <c r="I361" s="35">
        <v>92.606999999999999</v>
      </c>
      <c r="J361" s="35"/>
      <c r="K361" s="35">
        <v>0</v>
      </c>
      <c r="L361" s="35"/>
    </row>
    <row r="362" spans="1:12" ht="56.25" x14ac:dyDescent="0.25">
      <c r="A362" s="14">
        <v>3</v>
      </c>
      <c r="B362" s="23" t="s">
        <v>52</v>
      </c>
      <c r="C362" s="35">
        <f>D362</f>
        <v>2789.16</v>
      </c>
      <c r="D362" s="35">
        <f>SUM(E362:L362)</f>
        <v>2789.16</v>
      </c>
      <c r="E362" s="35"/>
      <c r="F362" s="35"/>
      <c r="G362" s="35"/>
      <c r="H362" s="35"/>
      <c r="I362" s="35"/>
      <c r="J362" s="35">
        <v>2789.16</v>
      </c>
      <c r="K362" s="35"/>
      <c r="L362" s="35"/>
    </row>
    <row r="363" spans="1:12" ht="75" x14ac:dyDescent="0.25">
      <c r="A363" s="14">
        <v>4</v>
      </c>
      <c r="B363" s="23" t="s">
        <v>53</v>
      </c>
      <c r="C363" s="35">
        <f>D363</f>
        <v>1582.471</v>
      </c>
      <c r="D363" s="35">
        <f>SUM(E363:L363)</f>
        <v>1582.471</v>
      </c>
      <c r="E363" s="35"/>
      <c r="F363" s="35"/>
      <c r="G363" s="35"/>
      <c r="H363" s="35"/>
      <c r="I363" s="35"/>
      <c r="J363" s="35">
        <v>1582.471</v>
      </c>
      <c r="K363" s="35"/>
      <c r="L363" s="35"/>
    </row>
    <row r="364" spans="1:12" ht="93.75" x14ac:dyDescent="0.25">
      <c r="A364" s="14">
        <v>5</v>
      </c>
      <c r="B364" s="4" t="s">
        <v>236</v>
      </c>
      <c r="C364" s="35">
        <f>D364</f>
        <v>2143.8130000000001</v>
      </c>
      <c r="D364" s="35">
        <f>SUM(E364:L364)</f>
        <v>2143.8130000000001</v>
      </c>
      <c r="E364" s="35"/>
      <c r="F364" s="35"/>
      <c r="G364" s="35"/>
      <c r="H364" s="35">
        <v>2143.8130000000001</v>
      </c>
      <c r="I364" s="35"/>
      <c r="J364" s="35"/>
      <c r="K364" s="35"/>
      <c r="L364" s="35"/>
    </row>
    <row r="365" spans="1:12" s="30" customFormat="1" ht="45" x14ac:dyDescent="0.25">
      <c r="A365" s="56"/>
      <c r="B365" s="31" t="s">
        <v>32</v>
      </c>
      <c r="C365" s="32">
        <f t="shared" ref="C365:L365" si="110">SUM(C366:C372)</f>
        <v>42365.278000000006</v>
      </c>
      <c r="D365" s="32">
        <f t="shared" si="110"/>
        <v>40940.868000000002</v>
      </c>
      <c r="E365" s="32">
        <f t="shared" si="110"/>
        <v>23108.006000000001</v>
      </c>
      <c r="F365" s="32">
        <f t="shared" si="110"/>
        <v>0</v>
      </c>
      <c r="G365" s="32">
        <f t="shared" si="110"/>
        <v>15265.306</v>
      </c>
      <c r="H365" s="32">
        <f t="shared" si="110"/>
        <v>0</v>
      </c>
      <c r="I365" s="32">
        <f t="shared" si="110"/>
        <v>2567.556</v>
      </c>
      <c r="J365" s="32">
        <f t="shared" si="110"/>
        <v>0</v>
      </c>
      <c r="K365" s="32">
        <f t="shared" si="110"/>
        <v>0</v>
      </c>
      <c r="L365" s="32">
        <f t="shared" si="110"/>
        <v>0</v>
      </c>
    </row>
    <row r="366" spans="1:12" ht="131.25" x14ac:dyDescent="0.25">
      <c r="A366" s="14">
        <v>6</v>
      </c>
      <c r="B366" s="4" t="s">
        <v>66</v>
      </c>
      <c r="C366" s="35">
        <v>4468.8289999999997</v>
      </c>
      <c r="D366" s="35">
        <f>E366+I366+K366</f>
        <v>3046.2370000000001</v>
      </c>
      <c r="E366" s="35">
        <v>2741.6129999999998</v>
      </c>
      <c r="F366" s="35"/>
      <c r="G366" s="35"/>
      <c r="H366" s="35"/>
      <c r="I366" s="35">
        <v>304.62400000000002</v>
      </c>
      <c r="J366" s="35"/>
      <c r="K366" s="35">
        <v>0</v>
      </c>
      <c r="L366" s="35"/>
    </row>
    <row r="367" spans="1:12" ht="112.5" x14ac:dyDescent="0.25">
      <c r="A367" s="14">
        <v>7</v>
      </c>
      <c r="B367" s="4" t="s">
        <v>74</v>
      </c>
      <c r="C367" s="35">
        <v>11739.634</v>
      </c>
      <c r="D367" s="35">
        <f>E367+I367+K367</f>
        <v>11739.633</v>
      </c>
      <c r="E367" s="35">
        <v>10565.67</v>
      </c>
      <c r="F367" s="35"/>
      <c r="G367" s="35"/>
      <c r="H367" s="35"/>
      <c r="I367" s="35">
        <v>1173.963</v>
      </c>
      <c r="J367" s="35"/>
      <c r="K367" s="35">
        <v>0</v>
      </c>
      <c r="L367" s="35"/>
    </row>
    <row r="368" spans="1:12" ht="112.5" x14ac:dyDescent="0.25">
      <c r="A368" s="14">
        <v>8</v>
      </c>
      <c r="B368" s="4" t="s">
        <v>75</v>
      </c>
      <c r="C368" s="35">
        <v>10889.691999999999</v>
      </c>
      <c r="D368" s="35">
        <f>E368+I368+K368</f>
        <v>10889.691999999999</v>
      </c>
      <c r="E368" s="35">
        <v>9800.723</v>
      </c>
      <c r="F368" s="35"/>
      <c r="G368" s="35"/>
      <c r="H368" s="35"/>
      <c r="I368" s="35">
        <v>1088.9690000000001</v>
      </c>
      <c r="J368" s="35"/>
      <c r="K368" s="35">
        <v>0</v>
      </c>
      <c r="L368" s="35"/>
    </row>
    <row r="369" spans="1:12" ht="75" x14ac:dyDescent="0.25">
      <c r="A369" s="14">
        <v>9</v>
      </c>
      <c r="B369" s="4" t="s">
        <v>142</v>
      </c>
      <c r="C369" s="35">
        <v>5786.6689999999999</v>
      </c>
      <c r="D369" s="35">
        <f>SUM(E369:L369)</f>
        <v>5786.6689999999999</v>
      </c>
      <c r="E369" s="35"/>
      <c r="F369" s="35"/>
      <c r="G369" s="35">
        <v>5786.6689999999999</v>
      </c>
      <c r="H369" s="35"/>
      <c r="I369" s="35"/>
      <c r="J369" s="35"/>
      <c r="K369" s="35"/>
      <c r="L369" s="35"/>
    </row>
    <row r="370" spans="1:12" ht="75" x14ac:dyDescent="0.25">
      <c r="A370" s="14">
        <v>10</v>
      </c>
      <c r="B370" s="4" t="s">
        <v>143</v>
      </c>
      <c r="C370" s="35">
        <v>3317.6350000000002</v>
      </c>
      <c r="D370" s="35">
        <f>SUM(E370:L370)</f>
        <v>3317.6350000000002</v>
      </c>
      <c r="E370" s="35"/>
      <c r="F370" s="35"/>
      <c r="G370" s="35">
        <v>3317.6350000000002</v>
      </c>
      <c r="H370" s="35"/>
      <c r="I370" s="35"/>
      <c r="J370" s="35"/>
      <c r="K370" s="35"/>
      <c r="L370" s="35"/>
    </row>
    <row r="371" spans="1:12" ht="75" x14ac:dyDescent="0.25">
      <c r="A371" s="14">
        <v>11</v>
      </c>
      <c r="B371" s="4" t="s">
        <v>144</v>
      </c>
      <c r="C371" s="35">
        <v>2304.6669999999999</v>
      </c>
      <c r="D371" s="35">
        <f>SUM(E371:L371)</f>
        <v>2302.85</v>
      </c>
      <c r="E371" s="35"/>
      <c r="F371" s="35"/>
      <c r="G371" s="35">
        <v>2302.85</v>
      </c>
      <c r="H371" s="35"/>
      <c r="I371" s="35"/>
      <c r="J371" s="35"/>
      <c r="K371" s="35"/>
      <c r="L371" s="35"/>
    </row>
    <row r="372" spans="1:12" ht="93.75" x14ac:dyDescent="0.25">
      <c r="A372" s="14">
        <v>12</v>
      </c>
      <c r="B372" s="4" t="s">
        <v>145</v>
      </c>
      <c r="C372" s="35">
        <v>3858.152</v>
      </c>
      <c r="D372" s="35">
        <f>SUM(E372:L372)</f>
        <v>3858.152</v>
      </c>
      <c r="E372" s="35"/>
      <c r="F372" s="35"/>
      <c r="G372" s="35">
        <v>3858.152</v>
      </c>
      <c r="H372" s="35"/>
      <c r="I372" s="35"/>
      <c r="J372" s="35"/>
      <c r="K372" s="35"/>
      <c r="L372" s="35"/>
    </row>
    <row r="373" spans="1:12" s="30" customFormat="1" ht="22.5" x14ac:dyDescent="0.25">
      <c r="A373" s="56"/>
      <c r="B373" s="31" t="s">
        <v>114</v>
      </c>
      <c r="C373" s="32">
        <f>C374+C375</f>
        <v>9659.7330000000002</v>
      </c>
      <c r="D373" s="32">
        <f t="shared" ref="D373:L373" si="111">D374+D375</f>
        <v>9659.7332000000006</v>
      </c>
      <c r="E373" s="32">
        <f t="shared" si="111"/>
        <v>8693.76</v>
      </c>
      <c r="F373" s="32">
        <f t="shared" si="111"/>
        <v>0</v>
      </c>
      <c r="G373" s="32">
        <f t="shared" si="111"/>
        <v>0</v>
      </c>
      <c r="H373" s="32">
        <f t="shared" si="111"/>
        <v>0</v>
      </c>
      <c r="I373" s="32">
        <f t="shared" si="111"/>
        <v>965.97320000000002</v>
      </c>
      <c r="J373" s="32">
        <f t="shared" si="111"/>
        <v>0</v>
      </c>
      <c r="K373" s="32">
        <f t="shared" si="111"/>
        <v>0</v>
      </c>
      <c r="L373" s="32">
        <f t="shared" si="111"/>
        <v>0</v>
      </c>
    </row>
    <row r="374" spans="1:12" ht="56.25" x14ac:dyDescent="0.25">
      <c r="A374" s="14">
        <v>13</v>
      </c>
      <c r="B374" s="25" t="s">
        <v>84</v>
      </c>
      <c r="C374" s="35">
        <v>5703.6509999999998</v>
      </c>
      <c r="D374" s="35">
        <f>E374+I374+K374</f>
        <v>5703.6509999999998</v>
      </c>
      <c r="E374" s="35">
        <v>5133.2860000000001</v>
      </c>
      <c r="F374" s="35"/>
      <c r="G374" s="35"/>
      <c r="H374" s="35"/>
      <c r="I374" s="35">
        <v>570.36500000000001</v>
      </c>
      <c r="J374" s="35"/>
      <c r="K374" s="35">
        <v>0</v>
      </c>
      <c r="L374" s="35"/>
    </row>
    <row r="375" spans="1:12" ht="75" x14ac:dyDescent="0.25">
      <c r="A375" s="14">
        <v>14</v>
      </c>
      <c r="B375" s="25" t="s">
        <v>85</v>
      </c>
      <c r="C375" s="35">
        <v>3956.0819999999999</v>
      </c>
      <c r="D375" s="35">
        <f>E375+I375+K375</f>
        <v>3956.0822000000003</v>
      </c>
      <c r="E375" s="35">
        <v>3560.4740000000002</v>
      </c>
      <c r="F375" s="35"/>
      <c r="G375" s="35"/>
      <c r="H375" s="35"/>
      <c r="I375" s="35">
        <v>395.60820000000001</v>
      </c>
      <c r="J375" s="35"/>
      <c r="K375" s="35">
        <v>0</v>
      </c>
      <c r="L375" s="35"/>
    </row>
    <row r="376" spans="1:12" s="30" customFormat="1" ht="45" x14ac:dyDescent="0.25">
      <c r="A376" s="56"/>
      <c r="B376" s="31" t="s">
        <v>111</v>
      </c>
      <c r="C376" s="32">
        <f>SUM(C377:C379)</f>
        <v>19676.041000000001</v>
      </c>
      <c r="D376" s="32">
        <f t="shared" ref="D376:L376" si="112">SUM(D377:D379)</f>
        <v>19676.041000000001</v>
      </c>
      <c r="E376" s="32">
        <f t="shared" si="112"/>
        <v>17708.436999999998</v>
      </c>
      <c r="F376" s="32">
        <f t="shared" si="112"/>
        <v>0</v>
      </c>
      <c r="G376" s="32">
        <f t="shared" si="112"/>
        <v>0</v>
      </c>
      <c r="H376" s="32">
        <f t="shared" si="112"/>
        <v>0</v>
      </c>
      <c r="I376" s="32">
        <f t="shared" si="112"/>
        <v>1967.6040000000003</v>
      </c>
      <c r="J376" s="32">
        <f t="shared" si="112"/>
        <v>0</v>
      </c>
      <c r="K376" s="32">
        <f t="shared" si="112"/>
        <v>0</v>
      </c>
      <c r="L376" s="32">
        <f t="shared" si="112"/>
        <v>0</v>
      </c>
    </row>
    <row r="377" spans="1:12" ht="56.25" x14ac:dyDescent="0.25">
      <c r="A377" s="14">
        <v>15</v>
      </c>
      <c r="B377" s="25" t="s">
        <v>101</v>
      </c>
      <c r="C377" s="35">
        <v>5174.1769999999997</v>
      </c>
      <c r="D377" s="35">
        <f t="shared" ref="D377:D382" si="113">SUM(E377:L377)</f>
        <v>5174.1769999999997</v>
      </c>
      <c r="E377" s="35">
        <v>4656.759</v>
      </c>
      <c r="F377" s="35"/>
      <c r="G377" s="35"/>
      <c r="H377" s="35"/>
      <c r="I377" s="35">
        <v>517.41800000000001</v>
      </c>
      <c r="J377" s="35"/>
      <c r="K377" s="35" t="s">
        <v>109</v>
      </c>
      <c r="L377" s="35"/>
    </row>
    <row r="378" spans="1:12" ht="75" x14ac:dyDescent="0.25">
      <c r="A378" s="14">
        <v>16</v>
      </c>
      <c r="B378" s="25" t="s">
        <v>102</v>
      </c>
      <c r="C378" s="35">
        <v>3170.88</v>
      </c>
      <c r="D378" s="35">
        <f t="shared" si="113"/>
        <v>3170.88</v>
      </c>
      <c r="E378" s="35">
        <v>2853.7919999999999</v>
      </c>
      <c r="F378" s="35"/>
      <c r="G378" s="35"/>
      <c r="H378" s="35"/>
      <c r="I378" s="35">
        <v>317.08800000000019</v>
      </c>
      <c r="J378" s="35"/>
      <c r="K378" s="35">
        <v>0</v>
      </c>
      <c r="L378" s="35"/>
    </row>
    <row r="379" spans="1:12" ht="75" x14ac:dyDescent="0.25">
      <c r="A379" s="14">
        <v>17</v>
      </c>
      <c r="B379" s="25" t="s">
        <v>18</v>
      </c>
      <c r="C379" s="35">
        <v>11330.984</v>
      </c>
      <c r="D379" s="35">
        <f t="shared" si="113"/>
        <v>11330.984</v>
      </c>
      <c r="E379" s="35">
        <v>10197.886</v>
      </c>
      <c r="F379" s="35"/>
      <c r="G379" s="35"/>
      <c r="H379" s="35"/>
      <c r="I379" s="35">
        <v>1133.098</v>
      </c>
      <c r="J379" s="35"/>
      <c r="K379" s="35" t="s">
        <v>109</v>
      </c>
      <c r="L379" s="35"/>
    </row>
    <row r="380" spans="1:12" s="30" customFormat="1" ht="22.5" x14ac:dyDescent="0.25">
      <c r="A380" s="56"/>
      <c r="B380" s="31" t="s">
        <v>118</v>
      </c>
      <c r="C380" s="32">
        <f>SUM(C381:C383)</f>
        <v>2516.1596</v>
      </c>
      <c r="D380" s="32">
        <f t="shared" ref="D380:L380" si="114">SUM(D381:D383)</f>
        <v>2516.16</v>
      </c>
      <c r="E380" s="32">
        <f t="shared" si="114"/>
        <v>2264.5439999999999</v>
      </c>
      <c r="F380" s="32">
        <f t="shared" si="114"/>
        <v>0</v>
      </c>
      <c r="G380" s="32">
        <f t="shared" si="114"/>
        <v>0</v>
      </c>
      <c r="H380" s="32">
        <f t="shared" si="114"/>
        <v>0</v>
      </c>
      <c r="I380" s="32">
        <f t="shared" si="114"/>
        <v>251.61600000000004</v>
      </c>
      <c r="J380" s="32">
        <f t="shared" si="114"/>
        <v>0</v>
      </c>
      <c r="K380" s="32">
        <f t="shared" si="114"/>
        <v>0</v>
      </c>
      <c r="L380" s="32">
        <f t="shared" si="114"/>
        <v>0</v>
      </c>
    </row>
    <row r="381" spans="1:12" ht="56.25" x14ac:dyDescent="0.25">
      <c r="A381" s="14">
        <v>18</v>
      </c>
      <c r="B381" s="26" t="s">
        <v>103</v>
      </c>
      <c r="C381" s="35">
        <v>1132.0896</v>
      </c>
      <c r="D381" s="35">
        <f t="shared" si="113"/>
        <v>1132.0899999999999</v>
      </c>
      <c r="E381" s="35">
        <v>1018.881</v>
      </c>
      <c r="F381" s="35"/>
      <c r="G381" s="35"/>
      <c r="H381" s="35"/>
      <c r="I381" s="35">
        <v>113.209</v>
      </c>
      <c r="J381" s="35"/>
      <c r="K381" s="35">
        <v>0</v>
      </c>
      <c r="L381" s="35"/>
    </row>
    <row r="382" spans="1:12" ht="37.5" x14ac:dyDescent="0.25">
      <c r="A382" s="14">
        <v>19</v>
      </c>
      <c r="B382" s="27" t="s">
        <v>104</v>
      </c>
      <c r="C382" s="35">
        <v>808.85</v>
      </c>
      <c r="D382" s="35">
        <f t="shared" si="113"/>
        <v>808.85</v>
      </c>
      <c r="E382" s="35">
        <v>727.96500000000003</v>
      </c>
      <c r="F382" s="35"/>
      <c r="G382" s="35"/>
      <c r="H382" s="35"/>
      <c r="I382" s="35">
        <v>80.884999999999991</v>
      </c>
      <c r="J382" s="35"/>
      <c r="K382" s="35">
        <v>0</v>
      </c>
      <c r="L382" s="35"/>
    </row>
    <row r="383" spans="1:12" ht="56.25" x14ac:dyDescent="0.25">
      <c r="A383" s="14">
        <v>20</v>
      </c>
      <c r="B383" s="27" t="s">
        <v>105</v>
      </c>
      <c r="C383" s="35">
        <v>575.22</v>
      </c>
      <c r="D383" s="35">
        <f>SUM(E383:L383)</f>
        <v>575.22</v>
      </c>
      <c r="E383" s="35">
        <v>517.69799999999998</v>
      </c>
      <c r="F383" s="35"/>
      <c r="G383" s="35"/>
      <c r="H383" s="35"/>
      <c r="I383" s="35">
        <v>57.522000000000048</v>
      </c>
      <c r="J383" s="35"/>
      <c r="K383" s="35">
        <v>0</v>
      </c>
      <c r="L383" s="35"/>
    </row>
    <row r="384" spans="1:12" s="7" customFormat="1" ht="22.5" x14ac:dyDescent="0.25">
      <c r="A384" s="13"/>
      <c r="B384" s="29" t="s">
        <v>122</v>
      </c>
      <c r="C384" s="8">
        <f t="shared" ref="C384:L384" si="115">C399+C405+C409+C416+C420+C385</f>
        <v>48924.201049999996</v>
      </c>
      <c r="D384" s="8">
        <f t="shared" si="115"/>
        <v>48706.934669999995</v>
      </c>
      <c r="E384" s="8">
        <f t="shared" si="115"/>
        <v>1512</v>
      </c>
      <c r="F384" s="8">
        <f t="shared" si="115"/>
        <v>0</v>
      </c>
      <c r="G384" s="8">
        <f t="shared" si="115"/>
        <v>25047.605670000001</v>
      </c>
      <c r="H384" s="8">
        <f t="shared" si="115"/>
        <v>2090</v>
      </c>
      <c r="I384" s="8">
        <f t="shared" si="115"/>
        <v>168</v>
      </c>
      <c r="J384" s="8">
        <f t="shared" si="115"/>
        <v>12464.329</v>
      </c>
      <c r="K384" s="8">
        <f t="shared" si="115"/>
        <v>0</v>
      </c>
      <c r="L384" s="8">
        <f t="shared" si="115"/>
        <v>7425</v>
      </c>
    </row>
    <row r="385" spans="1:12" s="30" customFormat="1" ht="45" x14ac:dyDescent="0.25">
      <c r="A385" s="56"/>
      <c r="B385" s="31" t="s">
        <v>16</v>
      </c>
      <c r="C385" s="32">
        <f>SUM(C386:C398)</f>
        <v>5696.4410000000007</v>
      </c>
      <c r="D385" s="32">
        <f t="shared" ref="D385:K385" si="116">SUM(D386:D398)</f>
        <v>5696.4410000000007</v>
      </c>
      <c r="E385" s="32">
        <f t="shared" si="116"/>
        <v>0</v>
      </c>
      <c r="F385" s="32">
        <f t="shared" si="116"/>
        <v>0</v>
      </c>
      <c r="G385" s="32">
        <f t="shared" si="116"/>
        <v>0</v>
      </c>
      <c r="H385" s="32">
        <f t="shared" si="116"/>
        <v>2090</v>
      </c>
      <c r="I385" s="32">
        <f t="shared" si="116"/>
        <v>0</v>
      </c>
      <c r="J385" s="32">
        <f t="shared" si="116"/>
        <v>3606.4410000000003</v>
      </c>
      <c r="K385" s="32">
        <f t="shared" si="116"/>
        <v>0</v>
      </c>
      <c r="L385" s="32">
        <f>SUM(L386:L398)</f>
        <v>0</v>
      </c>
    </row>
    <row r="386" spans="1:12" ht="75" x14ac:dyDescent="0.25">
      <c r="A386" s="14">
        <v>1</v>
      </c>
      <c r="B386" s="4" t="s">
        <v>254</v>
      </c>
      <c r="C386" s="35">
        <f>D386</f>
        <v>100</v>
      </c>
      <c r="D386" s="35">
        <f>SUM(E386:L386)</f>
        <v>100</v>
      </c>
      <c r="E386" s="35"/>
      <c r="F386" s="35"/>
      <c r="G386" s="35"/>
      <c r="H386" s="35">
        <v>100</v>
      </c>
      <c r="I386" s="35"/>
      <c r="J386" s="35"/>
      <c r="K386" s="35"/>
      <c r="L386" s="35"/>
    </row>
    <row r="387" spans="1:12" ht="75" x14ac:dyDescent="0.25">
      <c r="A387" s="14">
        <v>2</v>
      </c>
      <c r="B387" s="4" t="s">
        <v>255</v>
      </c>
      <c r="C387" s="35">
        <f t="shared" ref="C387:C398" si="117">D387</f>
        <v>100</v>
      </c>
      <c r="D387" s="35">
        <f t="shared" ref="D387:D398" si="118">SUM(E387:L387)</f>
        <v>100</v>
      </c>
      <c r="E387" s="35"/>
      <c r="F387" s="35"/>
      <c r="G387" s="35"/>
      <c r="H387" s="35">
        <v>100</v>
      </c>
      <c r="I387" s="35"/>
      <c r="J387" s="35"/>
      <c r="K387" s="35"/>
      <c r="L387" s="35"/>
    </row>
    <row r="388" spans="1:12" ht="75" x14ac:dyDescent="0.25">
      <c r="A388" s="14">
        <v>3</v>
      </c>
      <c r="B388" s="4" t="s">
        <v>256</v>
      </c>
      <c r="C388" s="35">
        <f t="shared" si="117"/>
        <v>120</v>
      </c>
      <c r="D388" s="35">
        <f t="shared" si="118"/>
        <v>120</v>
      </c>
      <c r="E388" s="35"/>
      <c r="F388" s="35"/>
      <c r="G388" s="35"/>
      <c r="H388" s="35">
        <v>120</v>
      </c>
      <c r="I388" s="35"/>
      <c r="J388" s="35"/>
      <c r="K388" s="35"/>
      <c r="L388" s="35"/>
    </row>
    <row r="389" spans="1:12" ht="75" x14ac:dyDescent="0.25">
      <c r="A389" s="14">
        <v>4</v>
      </c>
      <c r="B389" s="4" t="s">
        <v>257</v>
      </c>
      <c r="C389" s="35">
        <f t="shared" si="117"/>
        <v>120</v>
      </c>
      <c r="D389" s="35">
        <f t="shared" si="118"/>
        <v>120</v>
      </c>
      <c r="E389" s="35"/>
      <c r="F389" s="35"/>
      <c r="G389" s="35"/>
      <c r="H389" s="35">
        <v>120</v>
      </c>
      <c r="I389" s="35"/>
      <c r="J389" s="35"/>
      <c r="K389" s="35"/>
      <c r="L389" s="35"/>
    </row>
    <row r="390" spans="1:12" ht="75" x14ac:dyDescent="0.25">
      <c r="A390" s="14">
        <v>5</v>
      </c>
      <c r="B390" s="4" t="s">
        <v>258</v>
      </c>
      <c r="C390" s="35">
        <f t="shared" si="117"/>
        <v>400</v>
      </c>
      <c r="D390" s="35">
        <f t="shared" si="118"/>
        <v>400</v>
      </c>
      <c r="E390" s="35"/>
      <c r="F390" s="35"/>
      <c r="G390" s="35"/>
      <c r="H390" s="35">
        <v>400</v>
      </c>
      <c r="I390" s="35"/>
      <c r="J390" s="35"/>
      <c r="K390" s="35"/>
      <c r="L390" s="35"/>
    </row>
    <row r="391" spans="1:12" ht="75" x14ac:dyDescent="0.25">
      <c r="A391" s="14">
        <v>6</v>
      </c>
      <c r="B391" s="4" t="s">
        <v>259</v>
      </c>
      <c r="C391" s="35">
        <f t="shared" si="117"/>
        <v>150</v>
      </c>
      <c r="D391" s="35">
        <f t="shared" si="118"/>
        <v>150</v>
      </c>
      <c r="E391" s="35"/>
      <c r="F391" s="35"/>
      <c r="G391" s="35"/>
      <c r="H391" s="35">
        <v>150</v>
      </c>
      <c r="I391" s="35"/>
      <c r="J391" s="35"/>
      <c r="K391" s="35"/>
      <c r="L391" s="35"/>
    </row>
    <row r="392" spans="1:12" ht="75" x14ac:dyDescent="0.25">
      <c r="A392" s="14">
        <v>7</v>
      </c>
      <c r="B392" s="4" t="s">
        <v>260</v>
      </c>
      <c r="C392" s="35">
        <f t="shared" si="117"/>
        <v>350</v>
      </c>
      <c r="D392" s="35">
        <f t="shared" si="118"/>
        <v>350</v>
      </c>
      <c r="E392" s="35"/>
      <c r="F392" s="35"/>
      <c r="G392" s="35"/>
      <c r="H392" s="35">
        <v>350</v>
      </c>
      <c r="I392" s="35"/>
      <c r="J392" s="35"/>
      <c r="K392" s="35"/>
      <c r="L392" s="35"/>
    </row>
    <row r="393" spans="1:12" ht="75" x14ac:dyDescent="0.25">
      <c r="A393" s="14">
        <v>8</v>
      </c>
      <c r="B393" s="4" t="s">
        <v>261</v>
      </c>
      <c r="C393" s="35">
        <f t="shared" si="117"/>
        <v>350</v>
      </c>
      <c r="D393" s="35">
        <f t="shared" si="118"/>
        <v>350</v>
      </c>
      <c r="E393" s="35"/>
      <c r="F393" s="35"/>
      <c r="G393" s="35"/>
      <c r="H393" s="35">
        <v>350</v>
      </c>
      <c r="I393" s="35"/>
      <c r="J393" s="35"/>
      <c r="K393" s="35"/>
      <c r="L393" s="35"/>
    </row>
    <row r="394" spans="1:12" ht="75" x14ac:dyDescent="0.25">
      <c r="A394" s="14">
        <v>9</v>
      </c>
      <c r="B394" s="4" t="s">
        <v>262</v>
      </c>
      <c r="C394" s="35">
        <f t="shared" si="117"/>
        <v>400</v>
      </c>
      <c r="D394" s="35">
        <f t="shared" si="118"/>
        <v>400</v>
      </c>
      <c r="E394" s="35"/>
      <c r="F394" s="35"/>
      <c r="G394" s="35"/>
      <c r="H394" s="35">
        <v>400</v>
      </c>
      <c r="I394" s="35"/>
      <c r="J394" s="35"/>
      <c r="K394" s="35"/>
      <c r="L394" s="35"/>
    </row>
    <row r="395" spans="1:12" ht="75" x14ac:dyDescent="0.25">
      <c r="A395" s="14">
        <v>10</v>
      </c>
      <c r="B395" s="4" t="s">
        <v>386</v>
      </c>
      <c r="C395" s="35">
        <f t="shared" si="117"/>
        <v>768.61400000000003</v>
      </c>
      <c r="D395" s="35">
        <f t="shared" si="118"/>
        <v>768.61400000000003</v>
      </c>
      <c r="E395" s="35"/>
      <c r="F395" s="35"/>
      <c r="G395" s="35"/>
      <c r="H395" s="35"/>
      <c r="I395" s="35"/>
      <c r="J395" s="35">
        <v>768.61400000000003</v>
      </c>
      <c r="K395" s="35"/>
      <c r="L395" s="35"/>
    </row>
    <row r="396" spans="1:12" ht="56.25" x14ac:dyDescent="0.25">
      <c r="A396" s="14">
        <v>11</v>
      </c>
      <c r="B396" s="4" t="s">
        <v>372</v>
      </c>
      <c r="C396" s="35">
        <f t="shared" si="117"/>
        <v>988.91399999999999</v>
      </c>
      <c r="D396" s="35">
        <f t="shared" si="118"/>
        <v>988.91399999999999</v>
      </c>
      <c r="E396" s="35"/>
      <c r="F396" s="35"/>
      <c r="G396" s="35"/>
      <c r="H396" s="35"/>
      <c r="I396" s="35"/>
      <c r="J396" s="35">
        <v>988.91399999999999</v>
      </c>
      <c r="K396" s="35"/>
      <c r="L396" s="35"/>
    </row>
    <row r="397" spans="1:12" ht="75" x14ac:dyDescent="0.25">
      <c r="A397" s="14">
        <v>12</v>
      </c>
      <c r="B397" s="4" t="s">
        <v>373</v>
      </c>
      <c r="C397" s="35">
        <f t="shared" si="117"/>
        <v>796.69200000000001</v>
      </c>
      <c r="D397" s="35">
        <f t="shared" si="118"/>
        <v>796.69200000000001</v>
      </c>
      <c r="E397" s="35"/>
      <c r="F397" s="35"/>
      <c r="G397" s="35"/>
      <c r="H397" s="35"/>
      <c r="I397" s="35"/>
      <c r="J397" s="35">
        <v>796.69200000000001</v>
      </c>
      <c r="K397" s="35"/>
      <c r="L397" s="35"/>
    </row>
    <row r="398" spans="1:12" ht="75" x14ac:dyDescent="0.25">
      <c r="A398" s="14">
        <v>13</v>
      </c>
      <c r="B398" s="4" t="s">
        <v>374</v>
      </c>
      <c r="C398" s="35">
        <f t="shared" si="117"/>
        <v>1052.221</v>
      </c>
      <c r="D398" s="35">
        <f t="shared" si="118"/>
        <v>1052.221</v>
      </c>
      <c r="E398" s="35"/>
      <c r="F398" s="35"/>
      <c r="G398" s="35"/>
      <c r="H398" s="35"/>
      <c r="I398" s="35"/>
      <c r="J398" s="35">
        <v>1052.221</v>
      </c>
      <c r="K398" s="35"/>
      <c r="L398" s="35"/>
    </row>
    <row r="399" spans="1:12" s="30" customFormat="1" ht="22.5" x14ac:dyDescent="0.25">
      <c r="A399" s="56"/>
      <c r="B399" s="31" t="s">
        <v>112</v>
      </c>
      <c r="C399" s="32">
        <f t="shared" ref="C399:L399" si="119">SUM(C400:C404)</f>
        <v>16919.25505</v>
      </c>
      <c r="D399" s="32">
        <f t="shared" si="119"/>
        <v>16834.92467</v>
      </c>
      <c r="E399" s="32">
        <f t="shared" si="119"/>
        <v>0</v>
      </c>
      <c r="F399" s="32">
        <f t="shared" si="119"/>
        <v>0</v>
      </c>
      <c r="G399" s="32">
        <f t="shared" si="119"/>
        <v>16648.72667</v>
      </c>
      <c r="H399" s="32">
        <f t="shared" si="119"/>
        <v>0</v>
      </c>
      <c r="I399" s="32">
        <f t="shared" si="119"/>
        <v>0</v>
      </c>
      <c r="J399" s="32">
        <f t="shared" si="119"/>
        <v>186.19800000000001</v>
      </c>
      <c r="K399" s="32">
        <f t="shared" si="119"/>
        <v>0</v>
      </c>
      <c r="L399" s="32">
        <f t="shared" si="119"/>
        <v>0</v>
      </c>
    </row>
    <row r="400" spans="1:12" ht="37.5" x14ac:dyDescent="0.25">
      <c r="A400" s="14">
        <v>14</v>
      </c>
      <c r="B400" s="4" t="s">
        <v>269</v>
      </c>
      <c r="C400" s="35">
        <v>5539.482</v>
      </c>
      <c r="D400" s="35">
        <f>SUM(E400:L400)</f>
        <v>5530.5783700000002</v>
      </c>
      <c r="E400" s="35"/>
      <c r="F400" s="35"/>
      <c r="G400" s="35">
        <v>5530.5783700000002</v>
      </c>
      <c r="H400" s="35"/>
      <c r="I400" s="35"/>
      <c r="J400" s="35"/>
      <c r="K400" s="35"/>
      <c r="L400" s="35"/>
    </row>
    <row r="401" spans="1:12" ht="56.25" x14ac:dyDescent="0.25">
      <c r="A401" s="14">
        <v>15</v>
      </c>
      <c r="B401" s="4" t="s">
        <v>146</v>
      </c>
      <c r="C401" s="35">
        <v>4944.9480000000003</v>
      </c>
      <c r="D401" s="35">
        <f>SUM(E401:L401)</f>
        <v>4873.1692999999996</v>
      </c>
      <c r="E401" s="35"/>
      <c r="F401" s="35"/>
      <c r="G401" s="35">
        <v>4873.1692999999996</v>
      </c>
      <c r="H401" s="35"/>
      <c r="I401" s="35"/>
      <c r="J401" s="35"/>
      <c r="K401" s="35"/>
      <c r="L401" s="35"/>
    </row>
    <row r="402" spans="1:12" ht="56.25" x14ac:dyDescent="0.25">
      <c r="A402" s="14">
        <v>16</v>
      </c>
      <c r="B402" s="4" t="s">
        <v>147</v>
      </c>
      <c r="C402" s="35">
        <v>2497.5413899999999</v>
      </c>
      <c r="D402" s="35">
        <f>SUM(E402:L402)</f>
        <v>2495.125</v>
      </c>
      <c r="E402" s="35"/>
      <c r="F402" s="35"/>
      <c r="G402" s="35">
        <v>2495.125</v>
      </c>
      <c r="H402" s="35"/>
      <c r="I402" s="35"/>
      <c r="J402" s="35"/>
      <c r="K402" s="35"/>
      <c r="L402" s="35"/>
    </row>
    <row r="403" spans="1:12" ht="56.25" x14ac:dyDescent="0.25">
      <c r="A403" s="14">
        <v>17</v>
      </c>
      <c r="B403" s="4" t="s">
        <v>148</v>
      </c>
      <c r="C403" s="35">
        <v>3751.0856600000002</v>
      </c>
      <c r="D403" s="35">
        <f>SUM(E403:L403)</f>
        <v>3749.8539999999998</v>
      </c>
      <c r="E403" s="35"/>
      <c r="F403" s="35"/>
      <c r="G403" s="35">
        <v>3749.8539999999998</v>
      </c>
      <c r="H403" s="35"/>
      <c r="I403" s="35"/>
      <c r="J403" s="35"/>
      <c r="K403" s="35"/>
      <c r="L403" s="35"/>
    </row>
    <row r="404" spans="1:12" ht="75" x14ac:dyDescent="0.25">
      <c r="A404" s="14">
        <v>18</v>
      </c>
      <c r="B404" s="4" t="s">
        <v>371</v>
      </c>
      <c r="C404" s="35">
        <f>D404</f>
        <v>186.19800000000001</v>
      </c>
      <c r="D404" s="35">
        <f>SUM(E404:L404)</f>
        <v>186.19800000000001</v>
      </c>
      <c r="E404" s="35"/>
      <c r="F404" s="35"/>
      <c r="G404" s="35"/>
      <c r="H404" s="35"/>
      <c r="I404" s="35"/>
      <c r="J404" s="35">
        <v>186.19800000000001</v>
      </c>
      <c r="K404" s="35"/>
      <c r="L404" s="35"/>
    </row>
    <row r="405" spans="1:12" s="30" customFormat="1" ht="45" x14ac:dyDescent="0.25">
      <c r="A405" s="56"/>
      <c r="B405" s="31" t="s">
        <v>32</v>
      </c>
      <c r="C405" s="32">
        <f>SUM(C406:C408)</f>
        <v>3811.1419999999998</v>
      </c>
      <c r="D405" s="32">
        <f t="shared" ref="D405:L405" si="120">SUM(D406:D408)</f>
        <v>3811.1419999999998</v>
      </c>
      <c r="E405" s="32">
        <f t="shared" si="120"/>
        <v>1512</v>
      </c>
      <c r="F405" s="32">
        <f t="shared" si="120"/>
        <v>0</v>
      </c>
      <c r="G405" s="32">
        <f t="shared" si="120"/>
        <v>0</v>
      </c>
      <c r="H405" s="32">
        <f t="shared" si="120"/>
        <v>0</v>
      </c>
      <c r="I405" s="32">
        <f t="shared" si="120"/>
        <v>168</v>
      </c>
      <c r="J405" s="32">
        <f t="shared" si="120"/>
        <v>2131.1419999999998</v>
      </c>
      <c r="K405" s="32">
        <f t="shared" si="120"/>
        <v>0</v>
      </c>
      <c r="L405" s="32">
        <f t="shared" si="120"/>
        <v>0</v>
      </c>
    </row>
    <row r="406" spans="1:12" ht="75" x14ac:dyDescent="0.25">
      <c r="A406" s="14">
        <v>19</v>
      </c>
      <c r="B406" s="25" t="s">
        <v>106</v>
      </c>
      <c r="C406" s="35">
        <v>1680</v>
      </c>
      <c r="D406" s="35">
        <f>SUM(E406:L406)</f>
        <v>1680</v>
      </c>
      <c r="E406" s="35">
        <v>1512</v>
      </c>
      <c r="F406" s="35"/>
      <c r="G406" s="35"/>
      <c r="H406" s="35"/>
      <c r="I406" s="35">
        <v>168</v>
      </c>
      <c r="J406" s="35"/>
      <c r="K406" s="35">
        <v>0</v>
      </c>
      <c r="L406" s="35"/>
    </row>
    <row r="407" spans="1:12" ht="75" x14ac:dyDescent="0.25">
      <c r="A407" s="14">
        <v>20</v>
      </c>
      <c r="B407" s="25" t="s">
        <v>56</v>
      </c>
      <c r="C407" s="35">
        <f>D407</f>
        <v>1031.1420000000001</v>
      </c>
      <c r="D407" s="35">
        <f>SUM(E407:L407)</f>
        <v>1031.1420000000001</v>
      </c>
      <c r="E407" s="35"/>
      <c r="F407" s="35"/>
      <c r="G407" s="35"/>
      <c r="H407" s="35"/>
      <c r="I407" s="35"/>
      <c r="J407" s="35">
        <v>1031.1420000000001</v>
      </c>
      <c r="K407" s="35"/>
      <c r="L407" s="35"/>
    </row>
    <row r="408" spans="1:12" ht="93.75" x14ac:dyDescent="0.25">
      <c r="A408" s="14">
        <v>21</v>
      </c>
      <c r="B408" s="25" t="s">
        <v>55</v>
      </c>
      <c r="C408" s="35">
        <f>D408</f>
        <v>1100</v>
      </c>
      <c r="D408" s="35">
        <f>SUM(E408:L408)</f>
        <v>1100</v>
      </c>
      <c r="E408" s="35"/>
      <c r="F408" s="35"/>
      <c r="G408" s="35"/>
      <c r="H408" s="35"/>
      <c r="I408" s="35"/>
      <c r="J408" s="35">
        <v>1100</v>
      </c>
      <c r="K408" s="35"/>
      <c r="L408" s="35"/>
    </row>
    <row r="409" spans="1:12" s="30" customFormat="1" ht="22.5" x14ac:dyDescent="0.25">
      <c r="A409" s="56"/>
      <c r="B409" s="31" t="s">
        <v>115</v>
      </c>
      <c r="C409" s="32">
        <f>SUM(C410:C415)</f>
        <v>16668.197</v>
      </c>
      <c r="D409" s="32">
        <f t="shared" ref="D409:L409" si="121">SUM(D410:D415)</f>
        <v>16625.260999999999</v>
      </c>
      <c r="E409" s="32">
        <f t="shared" si="121"/>
        <v>0</v>
      </c>
      <c r="F409" s="32">
        <f t="shared" si="121"/>
        <v>0</v>
      </c>
      <c r="G409" s="32">
        <f t="shared" si="121"/>
        <v>6363.8789999999999</v>
      </c>
      <c r="H409" s="32">
        <f t="shared" si="121"/>
        <v>0</v>
      </c>
      <c r="I409" s="32">
        <f t="shared" si="121"/>
        <v>0</v>
      </c>
      <c r="J409" s="32">
        <f t="shared" si="121"/>
        <v>2836.3819999999996</v>
      </c>
      <c r="K409" s="32">
        <f t="shared" si="121"/>
        <v>0</v>
      </c>
      <c r="L409" s="32">
        <f t="shared" si="121"/>
        <v>7425</v>
      </c>
    </row>
    <row r="410" spans="1:12" ht="56.25" x14ac:dyDescent="0.25">
      <c r="A410" s="14">
        <v>22</v>
      </c>
      <c r="B410" s="4" t="s">
        <v>270</v>
      </c>
      <c r="C410" s="35">
        <v>6406.8149999999996</v>
      </c>
      <c r="D410" s="35">
        <f t="shared" ref="D410:D415" si="122">SUM(E410:L410)</f>
        <v>6363.8789999999999</v>
      </c>
      <c r="E410" s="35"/>
      <c r="F410" s="35"/>
      <c r="G410" s="35">
        <v>6363.8789999999999</v>
      </c>
      <c r="H410" s="35"/>
      <c r="I410" s="35"/>
      <c r="J410" s="35"/>
      <c r="K410" s="35"/>
      <c r="L410" s="35"/>
    </row>
    <row r="411" spans="1:12" ht="93.75" x14ac:dyDescent="0.25">
      <c r="A411" s="14">
        <v>23</v>
      </c>
      <c r="B411" s="4" t="s">
        <v>366</v>
      </c>
      <c r="C411" s="35">
        <f>D411</f>
        <v>1442.4179999999999</v>
      </c>
      <c r="D411" s="35">
        <f t="shared" si="122"/>
        <v>1442.4179999999999</v>
      </c>
      <c r="E411" s="35"/>
      <c r="F411" s="35"/>
      <c r="G411" s="35"/>
      <c r="H411" s="35"/>
      <c r="I411" s="35"/>
      <c r="J411" s="35">
        <v>1442.4179999999999</v>
      </c>
      <c r="K411" s="35"/>
      <c r="L411" s="35"/>
    </row>
    <row r="412" spans="1:12" ht="112.5" x14ac:dyDescent="0.25">
      <c r="A412" s="14">
        <v>24</v>
      </c>
      <c r="B412" s="4" t="s">
        <v>367</v>
      </c>
      <c r="C412" s="35">
        <f>D412</f>
        <v>877.08500000000004</v>
      </c>
      <c r="D412" s="35">
        <f t="shared" si="122"/>
        <v>877.08500000000004</v>
      </c>
      <c r="E412" s="35"/>
      <c r="F412" s="35"/>
      <c r="G412" s="35"/>
      <c r="H412" s="35"/>
      <c r="I412" s="35"/>
      <c r="J412" s="35">
        <v>877.08500000000004</v>
      </c>
      <c r="K412" s="35"/>
      <c r="L412" s="35"/>
    </row>
    <row r="413" spans="1:12" ht="112.5" x14ac:dyDescent="0.25">
      <c r="A413" s="14">
        <v>25</v>
      </c>
      <c r="B413" s="4" t="s">
        <v>54</v>
      </c>
      <c r="C413" s="35">
        <f>D413</f>
        <v>150</v>
      </c>
      <c r="D413" s="35">
        <f t="shared" si="122"/>
        <v>150</v>
      </c>
      <c r="E413" s="35"/>
      <c r="F413" s="35"/>
      <c r="G413" s="35"/>
      <c r="H413" s="35"/>
      <c r="I413" s="35"/>
      <c r="J413" s="35">
        <v>150</v>
      </c>
      <c r="K413" s="35"/>
      <c r="L413" s="35"/>
    </row>
    <row r="414" spans="1:12" ht="112.5" x14ac:dyDescent="0.25">
      <c r="A414" s="14">
        <v>26</v>
      </c>
      <c r="B414" s="4" t="s">
        <v>368</v>
      </c>
      <c r="C414" s="35">
        <f>D414</f>
        <v>366.87900000000002</v>
      </c>
      <c r="D414" s="35">
        <f t="shared" si="122"/>
        <v>366.87900000000002</v>
      </c>
      <c r="E414" s="35"/>
      <c r="F414" s="35"/>
      <c r="G414" s="35"/>
      <c r="H414" s="35"/>
      <c r="I414" s="35"/>
      <c r="J414" s="35">
        <v>366.87900000000002</v>
      </c>
      <c r="K414" s="35"/>
      <c r="L414" s="35"/>
    </row>
    <row r="415" spans="1:12" ht="56.25" x14ac:dyDescent="0.25">
      <c r="A415" s="14">
        <v>27</v>
      </c>
      <c r="B415" s="4" t="s">
        <v>221</v>
      </c>
      <c r="C415" s="35">
        <v>7425</v>
      </c>
      <c r="D415" s="35">
        <f t="shared" si="122"/>
        <v>7425</v>
      </c>
      <c r="E415" s="35"/>
      <c r="F415" s="35"/>
      <c r="G415" s="35"/>
      <c r="H415" s="35"/>
      <c r="I415" s="35">
        <v>0</v>
      </c>
      <c r="J415" s="35"/>
      <c r="K415" s="35">
        <v>0</v>
      </c>
      <c r="L415" s="35">
        <v>7425</v>
      </c>
    </row>
    <row r="416" spans="1:12" s="30" customFormat="1" ht="22.5" x14ac:dyDescent="0.25">
      <c r="A416" s="56"/>
      <c r="B416" s="31" t="s">
        <v>114</v>
      </c>
      <c r="C416" s="32">
        <f>SUM(C417:C419)</f>
        <v>3704.1660000000002</v>
      </c>
      <c r="D416" s="32">
        <f t="shared" ref="D416:L416" si="123">SUM(D417:D419)</f>
        <v>3704.1660000000002</v>
      </c>
      <c r="E416" s="32">
        <f t="shared" si="123"/>
        <v>0</v>
      </c>
      <c r="F416" s="32">
        <f t="shared" si="123"/>
        <v>0</v>
      </c>
      <c r="G416" s="32">
        <f t="shared" si="123"/>
        <v>0</v>
      </c>
      <c r="H416" s="32">
        <f t="shared" si="123"/>
        <v>0</v>
      </c>
      <c r="I416" s="32">
        <f t="shared" si="123"/>
        <v>0</v>
      </c>
      <c r="J416" s="32">
        <f t="shared" si="123"/>
        <v>3704.1660000000002</v>
      </c>
      <c r="K416" s="32">
        <f t="shared" si="123"/>
        <v>0</v>
      </c>
      <c r="L416" s="32">
        <f t="shared" si="123"/>
        <v>0</v>
      </c>
    </row>
    <row r="417" spans="1:12" ht="93.75" x14ac:dyDescent="0.25">
      <c r="A417" s="14">
        <v>28</v>
      </c>
      <c r="B417" s="4" t="s">
        <v>369</v>
      </c>
      <c r="C417" s="35">
        <f>D417</f>
        <v>290.096</v>
      </c>
      <c r="D417" s="35">
        <f>SUM(E417:L417)</f>
        <v>290.096</v>
      </c>
      <c r="E417" s="35"/>
      <c r="F417" s="35"/>
      <c r="G417" s="35"/>
      <c r="H417" s="35"/>
      <c r="I417" s="35"/>
      <c r="J417" s="35">
        <v>290.096</v>
      </c>
      <c r="K417" s="35"/>
      <c r="L417" s="35"/>
    </row>
    <row r="418" spans="1:12" ht="93.75" x14ac:dyDescent="0.25">
      <c r="A418" s="14">
        <v>29</v>
      </c>
      <c r="B418" s="4" t="s">
        <v>370</v>
      </c>
      <c r="C418" s="35">
        <f>D418</f>
        <v>414.07</v>
      </c>
      <c r="D418" s="35">
        <f>SUM(E418:L418)</f>
        <v>414.07</v>
      </c>
      <c r="E418" s="35"/>
      <c r="F418" s="35"/>
      <c r="G418" s="35"/>
      <c r="H418" s="35"/>
      <c r="I418" s="35"/>
      <c r="J418" s="35">
        <v>414.07</v>
      </c>
      <c r="K418" s="35"/>
      <c r="L418" s="35"/>
    </row>
    <row r="419" spans="1:12" ht="75" x14ac:dyDescent="0.25">
      <c r="A419" s="14">
        <v>30</v>
      </c>
      <c r="B419" s="4" t="s">
        <v>387</v>
      </c>
      <c r="C419" s="35">
        <f>D419</f>
        <v>3000</v>
      </c>
      <c r="D419" s="35">
        <f>SUM(E419:L419)</f>
        <v>3000</v>
      </c>
      <c r="E419" s="35"/>
      <c r="F419" s="35"/>
      <c r="G419" s="35"/>
      <c r="H419" s="35"/>
      <c r="I419" s="35"/>
      <c r="J419" s="35">
        <v>3000</v>
      </c>
      <c r="K419" s="35"/>
      <c r="L419" s="35"/>
    </row>
    <row r="420" spans="1:12" s="30" customFormat="1" ht="22.5" x14ac:dyDescent="0.25">
      <c r="A420" s="56"/>
      <c r="B420" s="31" t="s">
        <v>17</v>
      </c>
      <c r="C420" s="32">
        <f>C421</f>
        <v>2125</v>
      </c>
      <c r="D420" s="32">
        <f t="shared" ref="D420:L420" si="124">D421</f>
        <v>2035.0000000000002</v>
      </c>
      <c r="E420" s="32">
        <f t="shared" si="124"/>
        <v>0</v>
      </c>
      <c r="F420" s="32">
        <f t="shared" si="124"/>
        <v>0</v>
      </c>
      <c r="G420" s="32">
        <f t="shared" si="124"/>
        <v>2035.0000000000002</v>
      </c>
      <c r="H420" s="32">
        <f t="shared" si="124"/>
        <v>0</v>
      </c>
      <c r="I420" s="32">
        <f t="shared" si="124"/>
        <v>0</v>
      </c>
      <c r="J420" s="32">
        <f t="shared" si="124"/>
        <v>0</v>
      </c>
      <c r="K420" s="32">
        <f t="shared" si="124"/>
        <v>0</v>
      </c>
      <c r="L420" s="32">
        <f t="shared" si="124"/>
        <v>0</v>
      </c>
    </row>
    <row r="421" spans="1:12" ht="56.25" x14ac:dyDescent="0.25">
      <c r="A421" s="14">
        <v>31</v>
      </c>
      <c r="B421" s="4" t="s">
        <v>149</v>
      </c>
      <c r="C421" s="35">
        <v>2125</v>
      </c>
      <c r="D421" s="35">
        <f>SUM(E421:L421)</f>
        <v>2035.0000000000002</v>
      </c>
      <c r="E421" s="35"/>
      <c r="F421" s="35"/>
      <c r="G421" s="35">
        <v>2035.0000000000002</v>
      </c>
      <c r="H421" s="35"/>
      <c r="I421" s="35"/>
      <c r="J421" s="35"/>
      <c r="K421" s="35"/>
      <c r="L421" s="35"/>
    </row>
    <row r="422" spans="1:12" s="7" customFormat="1" ht="22.5" x14ac:dyDescent="0.25">
      <c r="A422" s="13"/>
      <c r="B422" s="29" t="s">
        <v>150</v>
      </c>
      <c r="C422" s="8">
        <f>C423+C429+C434</f>
        <v>58152.921520000004</v>
      </c>
      <c r="D422" s="8">
        <f t="shared" ref="D422:L422" si="125">D423+D429+D434</f>
        <v>58060.101079999993</v>
      </c>
      <c r="E422" s="8">
        <f t="shared" si="125"/>
        <v>0</v>
      </c>
      <c r="F422" s="8">
        <f t="shared" si="125"/>
        <v>41432.507999999994</v>
      </c>
      <c r="G422" s="8">
        <f t="shared" si="125"/>
        <v>15527.593080000001</v>
      </c>
      <c r="H422" s="8">
        <f t="shared" si="125"/>
        <v>1100</v>
      </c>
      <c r="I422" s="8">
        <f t="shared" si="125"/>
        <v>0</v>
      </c>
      <c r="J422" s="8">
        <f t="shared" si="125"/>
        <v>0</v>
      </c>
      <c r="K422" s="8">
        <f t="shared" si="125"/>
        <v>0</v>
      </c>
      <c r="L422" s="8">
        <f t="shared" si="125"/>
        <v>0</v>
      </c>
    </row>
    <row r="423" spans="1:12" s="30" customFormat="1" ht="45" x14ac:dyDescent="0.25">
      <c r="A423" s="56"/>
      <c r="B423" s="31" t="s">
        <v>32</v>
      </c>
      <c r="C423" s="32">
        <f>SUM(C424:C428)</f>
        <v>38476.178520000001</v>
      </c>
      <c r="D423" s="32">
        <f t="shared" ref="D423:L423" si="126">SUM(D424:D428)</f>
        <v>38384.898079999999</v>
      </c>
      <c r="E423" s="32">
        <f t="shared" si="126"/>
        <v>0</v>
      </c>
      <c r="F423" s="32">
        <f t="shared" si="126"/>
        <v>25729.288999999997</v>
      </c>
      <c r="G423" s="32">
        <f t="shared" si="126"/>
        <v>12655.60908</v>
      </c>
      <c r="H423" s="32">
        <f t="shared" si="126"/>
        <v>0</v>
      </c>
      <c r="I423" s="32">
        <f t="shared" si="126"/>
        <v>0</v>
      </c>
      <c r="J423" s="32">
        <f t="shared" si="126"/>
        <v>0</v>
      </c>
      <c r="K423" s="32">
        <f t="shared" si="126"/>
        <v>0</v>
      </c>
      <c r="L423" s="32">
        <f t="shared" si="126"/>
        <v>0</v>
      </c>
    </row>
    <row r="424" spans="1:12" ht="56.25" x14ac:dyDescent="0.25">
      <c r="A424" s="14">
        <v>1</v>
      </c>
      <c r="B424" s="4" t="s">
        <v>177</v>
      </c>
      <c r="C424" s="35">
        <f>D424</f>
        <v>23344.473999999998</v>
      </c>
      <c r="D424" s="35">
        <f>SUM(E424:L424)</f>
        <v>23344.473999999998</v>
      </c>
      <c r="E424" s="35"/>
      <c r="F424" s="35">
        <v>23344.473999999998</v>
      </c>
      <c r="G424" s="35"/>
      <c r="H424" s="35"/>
      <c r="I424" s="35"/>
      <c r="J424" s="35"/>
      <c r="K424" s="35"/>
      <c r="L424" s="35"/>
    </row>
    <row r="425" spans="1:12" ht="75" x14ac:dyDescent="0.25">
      <c r="A425" s="14">
        <v>2</v>
      </c>
      <c r="B425" s="4" t="s">
        <v>178</v>
      </c>
      <c r="C425" s="35">
        <f>D425</f>
        <v>2384.8150000000001</v>
      </c>
      <c r="D425" s="35">
        <f>SUM(E425:L425)</f>
        <v>2384.8150000000001</v>
      </c>
      <c r="E425" s="35"/>
      <c r="F425" s="35">
        <v>2384.8150000000001</v>
      </c>
      <c r="G425" s="35"/>
      <c r="H425" s="35"/>
      <c r="I425" s="35"/>
      <c r="J425" s="35"/>
      <c r="K425" s="35"/>
      <c r="L425" s="35"/>
    </row>
    <row r="426" spans="1:12" ht="93.75" x14ac:dyDescent="0.25">
      <c r="A426" s="14">
        <v>3</v>
      </c>
      <c r="B426" s="4" t="s">
        <v>151</v>
      </c>
      <c r="C426" s="35">
        <v>5051.0285199999998</v>
      </c>
      <c r="D426" s="35">
        <f>SUM(E426:L426)</f>
        <v>5007.4580800000003</v>
      </c>
      <c r="E426" s="35"/>
      <c r="F426" s="35"/>
      <c r="G426" s="35">
        <v>5007.4580800000003</v>
      </c>
      <c r="H426" s="35"/>
      <c r="I426" s="35"/>
      <c r="J426" s="35"/>
      <c r="K426" s="35"/>
      <c r="L426" s="35"/>
    </row>
    <row r="427" spans="1:12" ht="131.25" x14ac:dyDescent="0.25">
      <c r="A427" s="14">
        <v>4</v>
      </c>
      <c r="B427" s="4" t="s">
        <v>152</v>
      </c>
      <c r="C427" s="35">
        <v>2260.5650000000001</v>
      </c>
      <c r="D427" s="35">
        <f>SUM(E427:L427)</f>
        <v>2259.1320000000001</v>
      </c>
      <c r="E427" s="35"/>
      <c r="F427" s="35"/>
      <c r="G427" s="35">
        <v>2259.1320000000001</v>
      </c>
      <c r="H427" s="35"/>
      <c r="I427" s="35"/>
      <c r="J427" s="35"/>
      <c r="K427" s="35"/>
      <c r="L427" s="35"/>
    </row>
    <row r="428" spans="1:12" ht="93.75" x14ac:dyDescent="0.25">
      <c r="A428" s="14">
        <v>5</v>
      </c>
      <c r="B428" s="4" t="s">
        <v>153</v>
      </c>
      <c r="C428" s="35">
        <v>5435.2960000000003</v>
      </c>
      <c r="D428" s="35">
        <f>SUM(E428:L428)</f>
        <v>5389.0190000000002</v>
      </c>
      <c r="E428" s="35"/>
      <c r="F428" s="35"/>
      <c r="G428" s="35">
        <v>5389.0190000000002</v>
      </c>
      <c r="H428" s="35"/>
      <c r="I428" s="35"/>
      <c r="J428" s="35"/>
      <c r="K428" s="35"/>
      <c r="L428" s="35"/>
    </row>
    <row r="429" spans="1:12" s="30" customFormat="1" ht="22.5" x14ac:dyDescent="0.25">
      <c r="A429" s="56"/>
      <c r="B429" s="31" t="s">
        <v>115</v>
      </c>
      <c r="C429" s="32">
        <f>SUM(C430:C433)</f>
        <v>18906.742999999999</v>
      </c>
      <c r="D429" s="32">
        <f t="shared" ref="D429:L429" si="127">SUM(D430:D433)</f>
        <v>18905.202999999998</v>
      </c>
      <c r="E429" s="32">
        <f t="shared" si="127"/>
        <v>0</v>
      </c>
      <c r="F429" s="32">
        <f t="shared" si="127"/>
        <v>15703.218999999999</v>
      </c>
      <c r="G429" s="32">
        <f t="shared" si="127"/>
        <v>2871.9839999999999</v>
      </c>
      <c r="H429" s="32">
        <f t="shared" si="127"/>
        <v>330</v>
      </c>
      <c r="I429" s="32">
        <f t="shared" si="127"/>
        <v>0</v>
      </c>
      <c r="J429" s="32">
        <f t="shared" si="127"/>
        <v>0</v>
      </c>
      <c r="K429" s="32">
        <f t="shared" si="127"/>
        <v>0</v>
      </c>
      <c r="L429" s="32">
        <f t="shared" si="127"/>
        <v>0</v>
      </c>
    </row>
    <row r="430" spans="1:12" ht="56.25" x14ac:dyDescent="0.25">
      <c r="A430" s="14">
        <v>6</v>
      </c>
      <c r="B430" s="4" t="s">
        <v>179</v>
      </c>
      <c r="C430" s="35">
        <f>D430</f>
        <v>14219.079</v>
      </c>
      <c r="D430" s="35">
        <f>SUM(E430:L430)</f>
        <v>14219.079</v>
      </c>
      <c r="E430" s="35"/>
      <c r="F430" s="35">
        <v>14219.079</v>
      </c>
      <c r="G430" s="35"/>
      <c r="H430" s="35"/>
      <c r="I430" s="35"/>
      <c r="J430" s="35"/>
      <c r="K430" s="35"/>
      <c r="L430" s="35"/>
    </row>
    <row r="431" spans="1:12" ht="56.25" x14ac:dyDescent="0.25">
      <c r="A431" s="14">
        <v>7</v>
      </c>
      <c r="B431" s="4" t="s">
        <v>271</v>
      </c>
      <c r="C431" s="35">
        <f>D431</f>
        <v>1484.14</v>
      </c>
      <c r="D431" s="35">
        <f>SUM(E431:L431)</f>
        <v>1484.14</v>
      </c>
      <c r="E431" s="35"/>
      <c r="F431" s="35">
        <v>1484.14</v>
      </c>
      <c r="G431" s="35"/>
      <c r="H431" s="35"/>
      <c r="I431" s="35"/>
      <c r="J431" s="35"/>
      <c r="K431" s="35"/>
      <c r="L431" s="35"/>
    </row>
    <row r="432" spans="1:12" ht="75" x14ac:dyDescent="0.25">
      <c r="A432" s="14">
        <v>8</v>
      </c>
      <c r="B432" s="4" t="s">
        <v>272</v>
      </c>
      <c r="C432" s="35">
        <v>330</v>
      </c>
      <c r="D432" s="35">
        <v>330</v>
      </c>
      <c r="E432" s="35"/>
      <c r="F432" s="35"/>
      <c r="G432" s="35"/>
      <c r="H432" s="35">
        <v>330</v>
      </c>
      <c r="I432" s="35"/>
      <c r="J432" s="35"/>
      <c r="K432" s="35"/>
      <c r="L432" s="35"/>
    </row>
    <row r="433" spans="1:12" ht="56.25" x14ac:dyDescent="0.25">
      <c r="A433" s="14">
        <v>9</v>
      </c>
      <c r="B433" s="4" t="s">
        <v>154</v>
      </c>
      <c r="C433" s="35">
        <v>2873.5240000000003</v>
      </c>
      <c r="D433" s="35">
        <f>SUM(E433:L433)</f>
        <v>2871.9839999999999</v>
      </c>
      <c r="E433" s="35"/>
      <c r="F433" s="35"/>
      <c r="G433" s="35">
        <v>2871.9839999999999</v>
      </c>
      <c r="H433" s="35"/>
      <c r="I433" s="35"/>
      <c r="J433" s="35"/>
      <c r="K433" s="35"/>
      <c r="L433" s="35"/>
    </row>
    <row r="434" spans="1:12" s="30" customFormat="1" ht="22.5" x14ac:dyDescent="0.25">
      <c r="A434" s="56"/>
      <c r="B434" s="31" t="s">
        <v>114</v>
      </c>
      <c r="C434" s="32">
        <f>C435</f>
        <v>770</v>
      </c>
      <c r="D434" s="32">
        <f t="shared" ref="D434:L434" si="128">D435</f>
        <v>770</v>
      </c>
      <c r="E434" s="32">
        <f t="shared" si="128"/>
        <v>0</v>
      </c>
      <c r="F434" s="32">
        <f t="shared" si="128"/>
        <v>0</v>
      </c>
      <c r="G434" s="32">
        <f t="shared" si="128"/>
        <v>0</v>
      </c>
      <c r="H434" s="32">
        <f t="shared" si="128"/>
        <v>770</v>
      </c>
      <c r="I434" s="32">
        <f t="shared" si="128"/>
        <v>0</v>
      </c>
      <c r="J434" s="32">
        <f t="shared" si="128"/>
        <v>0</v>
      </c>
      <c r="K434" s="32">
        <f t="shared" si="128"/>
        <v>0</v>
      </c>
      <c r="L434" s="32">
        <f t="shared" si="128"/>
        <v>0</v>
      </c>
    </row>
    <row r="435" spans="1:12" ht="93.75" x14ac:dyDescent="0.25">
      <c r="A435" s="14">
        <v>10</v>
      </c>
      <c r="B435" s="4" t="s">
        <v>273</v>
      </c>
      <c r="C435" s="35">
        <v>770</v>
      </c>
      <c r="D435" s="35">
        <v>770</v>
      </c>
      <c r="E435" s="35"/>
      <c r="F435" s="35"/>
      <c r="G435" s="35"/>
      <c r="H435" s="35">
        <v>770</v>
      </c>
      <c r="I435" s="35"/>
      <c r="J435" s="35"/>
      <c r="K435" s="35"/>
      <c r="L435" s="35"/>
    </row>
    <row r="436" spans="1:12" s="7" customFormat="1" ht="22.5" x14ac:dyDescent="0.25">
      <c r="A436" s="13"/>
      <c r="B436" s="29" t="s">
        <v>11</v>
      </c>
      <c r="C436" s="8">
        <f t="shared" ref="C436:L436" si="129">C439+C451+C453+C437+C455</f>
        <v>125127.82640999999</v>
      </c>
      <c r="D436" s="8">
        <f t="shared" si="129"/>
        <v>70872.707209999993</v>
      </c>
      <c r="E436" s="8">
        <f t="shared" si="129"/>
        <v>13104.592000000001</v>
      </c>
      <c r="F436" s="8">
        <f t="shared" si="129"/>
        <v>0</v>
      </c>
      <c r="G436" s="8">
        <f t="shared" si="129"/>
        <v>44293.245209999994</v>
      </c>
      <c r="H436" s="8">
        <f t="shared" si="129"/>
        <v>900</v>
      </c>
      <c r="I436" s="8">
        <f t="shared" si="129"/>
        <v>1456.066</v>
      </c>
      <c r="J436" s="8">
        <f t="shared" si="129"/>
        <v>5990.2889999999998</v>
      </c>
      <c r="K436" s="8">
        <f t="shared" si="129"/>
        <v>0</v>
      </c>
      <c r="L436" s="8">
        <f t="shared" si="129"/>
        <v>5128.5150000000003</v>
      </c>
    </row>
    <row r="437" spans="1:12" s="30" customFormat="1" ht="22.5" x14ac:dyDescent="0.25">
      <c r="A437" s="56"/>
      <c r="B437" s="31" t="s">
        <v>112</v>
      </c>
      <c r="C437" s="32">
        <f>C438</f>
        <v>6800.2474099999999</v>
      </c>
      <c r="D437" s="32">
        <f t="shared" ref="D437:L437" si="130">D438</f>
        <v>6775.9150100000006</v>
      </c>
      <c r="E437" s="32">
        <f t="shared" si="130"/>
        <v>0</v>
      </c>
      <c r="F437" s="32">
        <f t="shared" si="130"/>
        <v>0</v>
      </c>
      <c r="G437" s="32">
        <f t="shared" si="130"/>
        <v>6775.9150100000006</v>
      </c>
      <c r="H437" s="32">
        <f t="shared" si="130"/>
        <v>0</v>
      </c>
      <c r="I437" s="32">
        <f t="shared" si="130"/>
        <v>0</v>
      </c>
      <c r="J437" s="32">
        <f t="shared" si="130"/>
        <v>0</v>
      </c>
      <c r="K437" s="32">
        <f t="shared" si="130"/>
        <v>0</v>
      </c>
      <c r="L437" s="32">
        <f t="shared" si="130"/>
        <v>0</v>
      </c>
    </row>
    <row r="438" spans="1:12" ht="75" x14ac:dyDescent="0.25">
      <c r="A438" s="14">
        <v>1</v>
      </c>
      <c r="B438" s="4" t="s">
        <v>161</v>
      </c>
      <c r="C438" s="35">
        <v>6800.2474099999999</v>
      </c>
      <c r="D438" s="35">
        <f>SUM(E438:L438)</f>
        <v>6775.9150100000006</v>
      </c>
      <c r="E438" s="35"/>
      <c r="F438" s="35"/>
      <c r="G438" s="35">
        <v>6775.9150100000006</v>
      </c>
      <c r="H438" s="35"/>
      <c r="I438" s="35"/>
      <c r="J438" s="35"/>
      <c r="K438" s="35"/>
      <c r="L438" s="35"/>
    </row>
    <row r="439" spans="1:12" s="30" customFormat="1" ht="45" x14ac:dyDescent="0.25">
      <c r="A439" s="56"/>
      <c r="B439" s="31" t="s">
        <v>32</v>
      </c>
      <c r="C439" s="32">
        <f>SUM(C440:C450)</f>
        <v>54227.845000000001</v>
      </c>
      <c r="D439" s="32">
        <f t="shared" ref="D439:L439" si="131">SUM(D440:D450)</f>
        <v>53162.075199999992</v>
      </c>
      <c r="E439" s="32">
        <f t="shared" si="131"/>
        <v>8689.01</v>
      </c>
      <c r="F439" s="32">
        <f t="shared" si="131"/>
        <v>0</v>
      </c>
      <c r="G439" s="32">
        <f t="shared" si="131"/>
        <v>37517.330199999997</v>
      </c>
      <c r="H439" s="32">
        <f t="shared" si="131"/>
        <v>0</v>
      </c>
      <c r="I439" s="32">
        <f t="shared" si="131"/>
        <v>965.44600000000003</v>
      </c>
      <c r="J439" s="32">
        <f t="shared" si="131"/>
        <v>5990.2889999999998</v>
      </c>
      <c r="K439" s="32">
        <f t="shared" si="131"/>
        <v>0</v>
      </c>
      <c r="L439" s="32">
        <f t="shared" si="131"/>
        <v>0</v>
      </c>
    </row>
    <row r="440" spans="1:12" ht="75" x14ac:dyDescent="0.25">
      <c r="A440" s="14">
        <v>2</v>
      </c>
      <c r="B440" s="4" t="s">
        <v>70</v>
      </c>
      <c r="C440" s="35">
        <v>3627.8679999999999</v>
      </c>
      <c r="D440" s="35">
        <f>SUM(E440:L440)</f>
        <v>2654.4560000000001</v>
      </c>
      <c r="E440" s="35">
        <v>2389.0100000000002</v>
      </c>
      <c r="F440" s="35"/>
      <c r="G440" s="35"/>
      <c r="H440" s="35"/>
      <c r="I440" s="35">
        <v>265.44600000000003</v>
      </c>
      <c r="J440" s="35"/>
      <c r="K440" s="35">
        <v>0</v>
      </c>
      <c r="L440" s="35"/>
    </row>
    <row r="441" spans="1:12" ht="56.25" x14ac:dyDescent="0.25">
      <c r="A441" s="14">
        <v>3</v>
      </c>
      <c r="B441" s="25" t="s">
        <v>76</v>
      </c>
      <c r="C441" s="35">
        <v>7000</v>
      </c>
      <c r="D441" s="35">
        <f>SUM(E441:L441)</f>
        <v>7000</v>
      </c>
      <c r="E441" s="35">
        <v>6300</v>
      </c>
      <c r="F441" s="35"/>
      <c r="G441" s="35"/>
      <c r="H441" s="35"/>
      <c r="I441" s="35">
        <v>700</v>
      </c>
      <c r="J441" s="35"/>
      <c r="K441" s="35">
        <v>0</v>
      </c>
      <c r="L441" s="35"/>
    </row>
    <row r="442" spans="1:12" ht="56.25" x14ac:dyDescent="0.25">
      <c r="A442" s="14">
        <v>4</v>
      </c>
      <c r="B442" s="4" t="s">
        <v>155</v>
      </c>
      <c r="C442" s="35">
        <v>5387.893</v>
      </c>
      <c r="D442" s="35">
        <f t="shared" ref="D442:D450" si="132">SUM(E442:L442)</f>
        <v>5387.893</v>
      </c>
      <c r="E442" s="35"/>
      <c r="F442" s="35"/>
      <c r="G442" s="35">
        <v>5387.893</v>
      </c>
      <c r="H442" s="35"/>
      <c r="I442" s="35"/>
      <c r="J442" s="35"/>
      <c r="K442" s="35"/>
      <c r="L442" s="35"/>
    </row>
    <row r="443" spans="1:12" ht="75" x14ac:dyDescent="0.25">
      <c r="A443" s="14">
        <v>5</v>
      </c>
      <c r="B443" s="16" t="s">
        <v>156</v>
      </c>
      <c r="C443" s="39">
        <v>4106.8040000000001</v>
      </c>
      <c r="D443" s="39">
        <f t="shared" si="132"/>
        <v>4106.8040000000001</v>
      </c>
      <c r="E443" s="39"/>
      <c r="F443" s="39"/>
      <c r="G443" s="39">
        <v>4106.8040000000001</v>
      </c>
      <c r="H443" s="47"/>
      <c r="I443" s="39"/>
      <c r="J443" s="39"/>
      <c r="K443" s="39"/>
      <c r="L443" s="39"/>
    </row>
    <row r="444" spans="1:12" s="61" customFormat="1" ht="75" x14ac:dyDescent="0.25">
      <c r="A444" s="57">
        <v>6</v>
      </c>
      <c r="B444" s="2" t="s">
        <v>157</v>
      </c>
      <c r="C444" s="35">
        <v>7249.0199999999995</v>
      </c>
      <c r="D444" s="35">
        <f t="shared" si="132"/>
        <v>7204.5041999999994</v>
      </c>
      <c r="E444" s="35"/>
      <c r="F444" s="35"/>
      <c r="G444" s="35">
        <v>7204.5041999999994</v>
      </c>
      <c r="H444" s="35"/>
      <c r="I444" s="35"/>
      <c r="J444" s="35"/>
      <c r="K444" s="35"/>
      <c r="L444" s="35"/>
    </row>
    <row r="445" spans="1:12" s="61" customFormat="1" ht="56.25" x14ac:dyDescent="0.25">
      <c r="A445" s="57">
        <v>7</v>
      </c>
      <c r="B445" s="2" t="s">
        <v>158</v>
      </c>
      <c r="C445" s="35">
        <v>4590.9959999999992</v>
      </c>
      <c r="D445" s="35">
        <f t="shared" si="132"/>
        <v>4548.1540000000005</v>
      </c>
      <c r="E445" s="35"/>
      <c r="F445" s="35"/>
      <c r="G445" s="35">
        <v>4548.1540000000005</v>
      </c>
      <c r="H445" s="35"/>
      <c r="I445" s="35"/>
      <c r="J445" s="35"/>
      <c r="K445" s="35"/>
      <c r="L445" s="35"/>
    </row>
    <row r="446" spans="1:12" s="36" customFormat="1" ht="75" x14ac:dyDescent="0.25">
      <c r="A446" s="57">
        <v>8</v>
      </c>
      <c r="B446" s="62" t="s">
        <v>159</v>
      </c>
      <c r="C446" s="59">
        <v>3799.9749999999999</v>
      </c>
      <c r="D446" s="59">
        <f t="shared" si="132"/>
        <v>3799.9749999999999</v>
      </c>
      <c r="E446" s="59"/>
      <c r="F446" s="59"/>
      <c r="G446" s="59">
        <v>3799.9749999999999</v>
      </c>
      <c r="H446" s="59"/>
      <c r="I446" s="59"/>
      <c r="J446" s="59"/>
      <c r="K446" s="59"/>
      <c r="L446" s="59"/>
    </row>
    <row r="447" spans="1:12" ht="75" x14ac:dyDescent="0.25">
      <c r="A447" s="14">
        <v>9</v>
      </c>
      <c r="B447" s="34" t="s">
        <v>160</v>
      </c>
      <c r="C447" s="35">
        <v>12475</v>
      </c>
      <c r="D447" s="35">
        <f t="shared" si="132"/>
        <v>12470</v>
      </c>
      <c r="E447" s="35"/>
      <c r="F447" s="35"/>
      <c r="G447" s="35">
        <v>12470</v>
      </c>
      <c r="H447" s="35"/>
      <c r="I447" s="35"/>
      <c r="J447" s="35"/>
      <c r="K447" s="35"/>
      <c r="L447" s="35"/>
    </row>
    <row r="448" spans="1:12" ht="75" x14ac:dyDescent="0.25">
      <c r="A448" s="14">
        <v>10</v>
      </c>
      <c r="B448" s="34" t="s">
        <v>375</v>
      </c>
      <c r="C448" s="35">
        <f>D448</f>
        <v>3800</v>
      </c>
      <c r="D448" s="35">
        <f t="shared" si="132"/>
        <v>3800</v>
      </c>
      <c r="E448" s="35"/>
      <c r="F448" s="35"/>
      <c r="G448" s="35"/>
      <c r="H448" s="35"/>
      <c r="I448" s="35"/>
      <c r="J448" s="35">
        <v>3800</v>
      </c>
      <c r="K448" s="35"/>
      <c r="L448" s="35"/>
    </row>
    <row r="449" spans="1:12" ht="75" x14ac:dyDescent="0.25">
      <c r="A449" s="14">
        <v>11</v>
      </c>
      <c r="B449" s="34" t="s">
        <v>376</v>
      </c>
      <c r="C449" s="35">
        <f>D449</f>
        <v>990.28899999999999</v>
      </c>
      <c r="D449" s="35">
        <f t="shared" si="132"/>
        <v>990.28899999999999</v>
      </c>
      <c r="E449" s="35"/>
      <c r="F449" s="35"/>
      <c r="G449" s="35"/>
      <c r="H449" s="35"/>
      <c r="I449" s="35"/>
      <c r="J449" s="35">
        <v>990.28899999999999</v>
      </c>
      <c r="K449" s="35"/>
      <c r="L449" s="35"/>
    </row>
    <row r="450" spans="1:12" ht="75" x14ac:dyDescent="0.25">
      <c r="A450" s="14">
        <v>12</v>
      </c>
      <c r="B450" s="34" t="s">
        <v>377</v>
      </c>
      <c r="C450" s="35">
        <f>D450</f>
        <v>1200</v>
      </c>
      <c r="D450" s="35">
        <f t="shared" si="132"/>
        <v>1200</v>
      </c>
      <c r="E450" s="35"/>
      <c r="F450" s="35"/>
      <c r="G450" s="35"/>
      <c r="H450" s="35"/>
      <c r="I450" s="35"/>
      <c r="J450" s="35">
        <v>1200</v>
      </c>
      <c r="K450" s="35"/>
      <c r="L450" s="35"/>
    </row>
    <row r="451" spans="1:12" s="30" customFormat="1" ht="22.5" x14ac:dyDescent="0.25">
      <c r="A451" s="56"/>
      <c r="B451" s="31" t="s">
        <v>115</v>
      </c>
      <c r="C451" s="32">
        <f>C452</f>
        <v>52627.218999999997</v>
      </c>
      <c r="D451" s="32">
        <f t="shared" ref="D451:L451" si="133">D452</f>
        <v>900</v>
      </c>
      <c r="E451" s="32">
        <f t="shared" si="133"/>
        <v>0</v>
      </c>
      <c r="F451" s="32">
        <f t="shared" si="133"/>
        <v>0</v>
      </c>
      <c r="G451" s="32">
        <f t="shared" si="133"/>
        <v>0</v>
      </c>
      <c r="H451" s="32">
        <f t="shared" si="133"/>
        <v>900</v>
      </c>
      <c r="I451" s="32">
        <f t="shared" si="133"/>
        <v>0</v>
      </c>
      <c r="J451" s="32">
        <f t="shared" si="133"/>
        <v>0</v>
      </c>
      <c r="K451" s="32">
        <f t="shared" si="133"/>
        <v>0</v>
      </c>
      <c r="L451" s="32">
        <f t="shared" si="133"/>
        <v>0</v>
      </c>
    </row>
    <row r="452" spans="1:12" ht="37.5" x14ac:dyDescent="0.25">
      <c r="A452" s="14">
        <v>13</v>
      </c>
      <c r="B452" s="4" t="s">
        <v>247</v>
      </c>
      <c r="C452" s="35">
        <v>52627.218999999997</v>
      </c>
      <c r="D452" s="35">
        <v>900</v>
      </c>
      <c r="E452" s="35"/>
      <c r="F452" s="35"/>
      <c r="G452" s="35"/>
      <c r="H452" s="35">
        <v>900</v>
      </c>
      <c r="I452" s="35"/>
      <c r="J452" s="35"/>
      <c r="K452" s="35"/>
      <c r="L452" s="35"/>
    </row>
    <row r="453" spans="1:12" s="30" customFormat="1" ht="22.5" x14ac:dyDescent="0.25">
      <c r="A453" s="56"/>
      <c r="B453" s="31" t="s">
        <v>114</v>
      </c>
      <c r="C453" s="32">
        <f>C454</f>
        <v>6344</v>
      </c>
      <c r="D453" s="32">
        <f t="shared" ref="D453:L453" si="134">D454</f>
        <v>4906.2020000000002</v>
      </c>
      <c r="E453" s="32">
        <f t="shared" si="134"/>
        <v>4415.5820000000003</v>
      </c>
      <c r="F453" s="32">
        <f t="shared" si="134"/>
        <v>0</v>
      </c>
      <c r="G453" s="32">
        <f t="shared" si="134"/>
        <v>0</v>
      </c>
      <c r="H453" s="38">
        <f t="shared" si="134"/>
        <v>0</v>
      </c>
      <c r="I453" s="32">
        <f t="shared" si="134"/>
        <v>490.62</v>
      </c>
      <c r="J453" s="32">
        <f t="shared" si="134"/>
        <v>0</v>
      </c>
      <c r="K453" s="32">
        <f t="shared" si="134"/>
        <v>0</v>
      </c>
      <c r="L453" s="32">
        <f t="shared" si="134"/>
        <v>0</v>
      </c>
    </row>
    <row r="454" spans="1:12" ht="75" x14ac:dyDescent="0.25">
      <c r="A454" s="14">
        <v>14</v>
      </c>
      <c r="B454" s="4" t="s">
        <v>69</v>
      </c>
      <c r="C454" s="35">
        <v>6344</v>
      </c>
      <c r="D454" s="35">
        <f>SUM(E454:L454)</f>
        <v>4906.2020000000002</v>
      </c>
      <c r="E454" s="35">
        <v>4415.5820000000003</v>
      </c>
      <c r="F454" s="35"/>
      <c r="G454" s="35"/>
      <c r="H454" s="35"/>
      <c r="I454" s="35">
        <v>490.62</v>
      </c>
      <c r="J454" s="35"/>
      <c r="K454" s="35">
        <v>0</v>
      </c>
      <c r="L454" s="35"/>
    </row>
    <row r="455" spans="1:12" s="30" customFormat="1" ht="45" x14ac:dyDescent="0.25">
      <c r="A455" s="56"/>
      <c r="B455" s="31" t="s">
        <v>111</v>
      </c>
      <c r="C455" s="32">
        <f>C456</f>
        <v>5128.5150000000003</v>
      </c>
      <c r="D455" s="32">
        <f t="shared" ref="D455:L455" si="135">D456</f>
        <v>5128.5150000000003</v>
      </c>
      <c r="E455" s="32">
        <f t="shared" si="135"/>
        <v>0</v>
      </c>
      <c r="F455" s="32">
        <f t="shared" si="135"/>
        <v>0</v>
      </c>
      <c r="G455" s="32">
        <f t="shared" si="135"/>
        <v>0</v>
      </c>
      <c r="H455" s="32">
        <f t="shared" si="135"/>
        <v>0</v>
      </c>
      <c r="I455" s="32">
        <f t="shared" si="135"/>
        <v>0</v>
      </c>
      <c r="J455" s="32">
        <f t="shared" si="135"/>
        <v>0</v>
      </c>
      <c r="K455" s="32">
        <f t="shared" si="135"/>
        <v>0</v>
      </c>
      <c r="L455" s="32">
        <f t="shared" si="135"/>
        <v>5128.5150000000003</v>
      </c>
    </row>
    <row r="456" spans="1:12" ht="93.75" x14ac:dyDescent="0.25">
      <c r="A456" s="14">
        <v>15</v>
      </c>
      <c r="B456" s="4" t="s">
        <v>218</v>
      </c>
      <c r="C456" s="35">
        <v>5128.5150000000003</v>
      </c>
      <c r="D456" s="35">
        <f>SUM(E456:L456)</f>
        <v>5128.5150000000003</v>
      </c>
      <c r="E456" s="35"/>
      <c r="F456" s="5"/>
      <c r="G456" s="35"/>
      <c r="H456" s="35"/>
      <c r="I456" s="35">
        <v>0</v>
      </c>
      <c r="J456" s="35"/>
      <c r="K456" s="35">
        <v>0</v>
      </c>
      <c r="L456" s="35">
        <v>5128.5150000000003</v>
      </c>
    </row>
    <row r="457" spans="1:12" s="7" customFormat="1" ht="22.5" x14ac:dyDescent="0.25">
      <c r="A457" s="13"/>
      <c r="B457" s="29" t="s">
        <v>19</v>
      </c>
      <c r="C457" s="8">
        <f>C458+C461+C464+C470+C474</f>
        <v>21099.903889999998</v>
      </c>
      <c r="D457" s="8">
        <f t="shared" ref="D457:L457" si="136">D458+D461+D464+D470+D474</f>
        <v>20658.70102</v>
      </c>
      <c r="E457" s="8">
        <f t="shared" si="136"/>
        <v>4446.8959999999997</v>
      </c>
      <c r="F457" s="8">
        <f t="shared" si="136"/>
        <v>1006.288</v>
      </c>
      <c r="G457" s="8">
        <f t="shared" si="136"/>
        <v>5187.6940199999999</v>
      </c>
      <c r="H457" s="8">
        <f t="shared" si="136"/>
        <v>2728.2060000000001</v>
      </c>
      <c r="I457" s="8">
        <f t="shared" si="136"/>
        <v>741.35299999999995</v>
      </c>
      <c r="J457" s="8">
        <f t="shared" si="136"/>
        <v>5830.3320000000003</v>
      </c>
      <c r="K457" s="8">
        <f t="shared" si="136"/>
        <v>92.805000000000007</v>
      </c>
      <c r="L457" s="8">
        <f t="shared" si="136"/>
        <v>625.12699999999995</v>
      </c>
    </row>
    <row r="458" spans="1:12" s="30" customFormat="1" ht="45" x14ac:dyDescent="0.25">
      <c r="A458" s="56"/>
      <c r="B458" s="31" t="s">
        <v>16</v>
      </c>
      <c r="C458" s="32">
        <f>C459+C460</f>
        <v>5299.8149999999996</v>
      </c>
      <c r="D458" s="32">
        <f t="shared" ref="D458:L458" si="137">D459+D460</f>
        <v>4940.8149999999996</v>
      </c>
      <c r="E458" s="32">
        <f t="shared" si="137"/>
        <v>3096.8989999999999</v>
      </c>
      <c r="F458" s="32">
        <f t="shared" si="137"/>
        <v>0</v>
      </c>
      <c r="G458" s="32">
        <f t="shared" si="137"/>
        <v>0</v>
      </c>
      <c r="H458" s="32">
        <f t="shared" si="137"/>
        <v>1499.816</v>
      </c>
      <c r="I458" s="32">
        <f t="shared" si="137"/>
        <v>344.1</v>
      </c>
      <c r="J458" s="32">
        <f t="shared" si="137"/>
        <v>0</v>
      </c>
      <c r="K458" s="32">
        <f t="shared" si="137"/>
        <v>0</v>
      </c>
      <c r="L458" s="32">
        <f t="shared" si="137"/>
        <v>0</v>
      </c>
    </row>
    <row r="459" spans="1:12" ht="93.75" x14ac:dyDescent="0.25">
      <c r="A459" s="14">
        <v>1</v>
      </c>
      <c r="B459" s="2" t="s">
        <v>71</v>
      </c>
      <c r="C459" s="35">
        <v>3799.9989999999998</v>
      </c>
      <c r="D459" s="35">
        <f>SUM(E459:L459)</f>
        <v>3440.9989999999998</v>
      </c>
      <c r="E459" s="35">
        <v>3096.8989999999999</v>
      </c>
      <c r="F459" s="35"/>
      <c r="G459" s="35"/>
      <c r="H459" s="35"/>
      <c r="I459" s="35">
        <v>344.1</v>
      </c>
      <c r="J459" s="35"/>
      <c r="K459" s="35">
        <v>0</v>
      </c>
      <c r="L459" s="35"/>
    </row>
    <row r="460" spans="1:12" ht="93.75" x14ac:dyDescent="0.25">
      <c r="A460" s="14">
        <v>2</v>
      </c>
      <c r="B460" s="2" t="s">
        <v>251</v>
      </c>
      <c r="C460" s="35">
        <v>1499.816</v>
      </c>
      <c r="D460" s="35">
        <f>SUM(E460:L460)</f>
        <v>1499.816</v>
      </c>
      <c r="E460" s="35"/>
      <c r="F460" s="35"/>
      <c r="G460" s="35"/>
      <c r="H460" s="35">
        <v>1499.816</v>
      </c>
      <c r="I460" s="35"/>
      <c r="J460" s="35"/>
      <c r="K460" s="35"/>
      <c r="L460" s="35"/>
    </row>
    <row r="461" spans="1:12" s="30" customFormat="1" ht="22.5" x14ac:dyDescent="0.25">
      <c r="A461" s="56"/>
      <c r="B461" s="31" t="s">
        <v>112</v>
      </c>
      <c r="C461" s="32">
        <f>C462+C463</f>
        <v>3429.5380000000005</v>
      </c>
      <c r="D461" s="32">
        <f t="shared" ref="D461:L461" si="138">D462+D463</f>
        <v>3425.1970000000001</v>
      </c>
      <c r="E461" s="32">
        <f t="shared" si="138"/>
        <v>0</v>
      </c>
      <c r="F461" s="32">
        <f t="shared" si="138"/>
        <v>0</v>
      </c>
      <c r="G461" s="32">
        <f t="shared" si="138"/>
        <v>3153.5619999999999</v>
      </c>
      <c r="H461" s="32">
        <f t="shared" si="138"/>
        <v>0</v>
      </c>
      <c r="I461" s="32">
        <f t="shared" si="138"/>
        <v>10</v>
      </c>
      <c r="J461" s="32">
        <f t="shared" si="138"/>
        <v>0</v>
      </c>
      <c r="K461" s="32">
        <f t="shared" si="138"/>
        <v>57.908999999999999</v>
      </c>
      <c r="L461" s="32">
        <f t="shared" si="138"/>
        <v>203.726</v>
      </c>
    </row>
    <row r="462" spans="1:12" ht="56.25" x14ac:dyDescent="0.25">
      <c r="A462" s="14">
        <v>3</v>
      </c>
      <c r="B462" s="4" t="s">
        <v>162</v>
      </c>
      <c r="C462" s="35">
        <v>3157.9030000000002</v>
      </c>
      <c r="D462" s="35">
        <f>SUM(E462:L462)</f>
        <v>3153.5619999999999</v>
      </c>
      <c r="E462" s="35"/>
      <c r="F462" s="35"/>
      <c r="G462" s="35">
        <v>3153.5619999999999</v>
      </c>
      <c r="H462" s="35"/>
      <c r="I462" s="35"/>
      <c r="J462" s="35"/>
      <c r="K462" s="35"/>
      <c r="L462" s="35"/>
    </row>
    <row r="463" spans="1:12" ht="56.25" x14ac:dyDescent="0.25">
      <c r="A463" s="14">
        <v>4</v>
      </c>
      <c r="B463" s="4" t="s">
        <v>230</v>
      </c>
      <c r="C463" s="35">
        <v>271.63499999999999</v>
      </c>
      <c r="D463" s="35">
        <f>SUM(E463:L463)</f>
        <v>271.63499999999999</v>
      </c>
      <c r="E463" s="35"/>
      <c r="F463" s="35"/>
      <c r="G463" s="35"/>
      <c r="H463" s="35"/>
      <c r="I463" s="35">
        <v>10</v>
      </c>
      <c r="J463" s="35"/>
      <c r="K463" s="35">
        <v>57.908999999999999</v>
      </c>
      <c r="L463" s="35">
        <v>203.726</v>
      </c>
    </row>
    <row r="464" spans="1:12" s="30" customFormat="1" ht="45" x14ac:dyDescent="0.25">
      <c r="A464" s="56"/>
      <c r="B464" s="31" t="s">
        <v>32</v>
      </c>
      <c r="C464" s="32">
        <f>SUM(C465:C469)</f>
        <v>4660.9980000000005</v>
      </c>
      <c r="D464" s="32">
        <f t="shared" ref="D464:L464" si="139">SUM(D465:D469)</f>
        <v>4661</v>
      </c>
      <c r="E464" s="32">
        <f t="shared" si="139"/>
        <v>1349.9970000000001</v>
      </c>
      <c r="F464" s="32">
        <f t="shared" si="139"/>
        <v>500</v>
      </c>
      <c r="G464" s="32">
        <f t="shared" si="139"/>
        <v>0</v>
      </c>
      <c r="H464" s="38">
        <f t="shared" si="139"/>
        <v>0</v>
      </c>
      <c r="I464" s="32">
        <f t="shared" si="139"/>
        <v>302.70299999999997</v>
      </c>
      <c r="J464" s="32">
        <f t="shared" si="139"/>
        <v>2273.8220000000001</v>
      </c>
      <c r="K464" s="32">
        <f t="shared" si="139"/>
        <v>19.577000000000002</v>
      </c>
      <c r="L464" s="32">
        <f t="shared" si="139"/>
        <v>214.90100000000001</v>
      </c>
    </row>
    <row r="465" spans="1:12" ht="93.75" x14ac:dyDescent="0.25">
      <c r="A465" s="14">
        <v>5</v>
      </c>
      <c r="B465" s="4" t="s">
        <v>107</v>
      </c>
      <c r="C465" s="35">
        <v>1499.9970000000001</v>
      </c>
      <c r="D465" s="35">
        <f>SUM(E465:L465)</f>
        <v>1499.9970000000001</v>
      </c>
      <c r="E465" s="35">
        <v>1349.9970000000001</v>
      </c>
      <c r="F465" s="35"/>
      <c r="G465" s="35"/>
      <c r="H465" s="35"/>
      <c r="I465" s="35">
        <v>150</v>
      </c>
      <c r="J465" s="35"/>
      <c r="K465" s="35">
        <v>0</v>
      </c>
      <c r="L465" s="35"/>
    </row>
    <row r="466" spans="1:12" ht="75" x14ac:dyDescent="0.25">
      <c r="A466" s="14">
        <v>6</v>
      </c>
      <c r="B466" s="4" t="s">
        <v>22</v>
      </c>
      <c r="C466" s="35">
        <f>D466</f>
        <v>500</v>
      </c>
      <c r="D466" s="35">
        <f>SUM(E466:L466)</f>
        <v>500</v>
      </c>
      <c r="E466" s="35"/>
      <c r="F466" s="35">
        <v>500</v>
      </c>
      <c r="G466" s="35"/>
      <c r="H466" s="35"/>
      <c r="I466" s="35"/>
      <c r="J466" s="35"/>
      <c r="K466" s="35"/>
      <c r="L466" s="35"/>
    </row>
    <row r="467" spans="1:12" ht="56.25" x14ac:dyDescent="0.25">
      <c r="A467" s="14">
        <v>7</v>
      </c>
      <c r="B467" s="2" t="s">
        <v>378</v>
      </c>
      <c r="C467" s="35">
        <f>D467</f>
        <v>1185.575</v>
      </c>
      <c r="D467" s="35">
        <f>SUM(E467:L467)</f>
        <v>1185.575</v>
      </c>
      <c r="E467" s="35"/>
      <c r="F467" s="35"/>
      <c r="G467" s="35"/>
      <c r="H467" s="35"/>
      <c r="I467" s="35"/>
      <c r="J467" s="35">
        <v>1185.575</v>
      </c>
      <c r="K467" s="35"/>
      <c r="L467" s="35"/>
    </row>
    <row r="468" spans="1:12" ht="56.25" x14ac:dyDescent="0.25">
      <c r="A468" s="14">
        <v>8</v>
      </c>
      <c r="B468" s="2" t="s">
        <v>379</v>
      </c>
      <c r="C468" s="35">
        <f>D468</f>
        <v>1088.2470000000001</v>
      </c>
      <c r="D468" s="35">
        <f>SUM(E468:L468)</f>
        <v>1088.2470000000001</v>
      </c>
      <c r="E468" s="35"/>
      <c r="F468" s="35"/>
      <c r="G468" s="35"/>
      <c r="H468" s="35"/>
      <c r="I468" s="35"/>
      <c r="J468" s="35">
        <v>1088.2470000000001</v>
      </c>
      <c r="K468" s="35"/>
      <c r="L468" s="35"/>
    </row>
    <row r="469" spans="1:12" ht="56.25" x14ac:dyDescent="0.25">
      <c r="A469" s="14">
        <v>9</v>
      </c>
      <c r="B469" s="4" t="s">
        <v>226</v>
      </c>
      <c r="C469" s="35">
        <v>387.17899999999997</v>
      </c>
      <c r="D469" s="35">
        <f>SUM(E469:L469)</f>
        <v>387.18100000000004</v>
      </c>
      <c r="E469" s="35"/>
      <c r="F469" s="35"/>
      <c r="G469" s="35"/>
      <c r="H469" s="35"/>
      <c r="I469" s="35">
        <v>152.703</v>
      </c>
      <c r="J469" s="35"/>
      <c r="K469" s="35">
        <v>19.577000000000002</v>
      </c>
      <c r="L469" s="35">
        <v>214.90100000000001</v>
      </c>
    </row>
    <row r="470" spans="1:12" s="30" customFormat="1" ht="22.5" x14ac:dyDescent="0.25">
      <c r="A470" s="56"/>
      <c r="B470" s="31" t="s">
        <v>115</v>
      </c>
      <c r="C470" s="32">
        <f>SUM(C471:C473)</f>
        <v>3866.7478900000001</v>
      </c>
      <c r="D470" s="32">
        <f t="shared" ref="D470:L470" si="140">SUM(D471:D473)</f>
        <v>3788.88402</v>
      </c>
      <c r="E470" s="32">
        <f t="shared" si="140"/>
        <v>0</v>
      </c>
      <c r="F470" s="32">
        <f t="shared" si="140"/>
        <v>0</v>
      </c>
      <c r="G470" s="32">
        <f t="shared" si="140"/>
        <v>2034.13202</v>
      </c>
      <c r="H470" s="38">
        <f t="shared" si="140"/>
        <v>0</v>
      </c>
      <c r="I470" s="32">
        <f t="shared" si="140"/>
        <v>84.55</v>
      </c>
      <c r="J470" s="32">
        <f t="shared" si="140"/>
        <v>1448.383</v>
      </c>
      <c r="K470" s="32">
        <f t="shared" si="140"/>
        <v>15.319000000000001</v>
      </c>
      <c r="L470" s="32">
        <f t="shared" si="140"/>
        <v>206.5</v>
      </c>
    </row>
    <row r="471" spans="1:12" ht="93.75" x14ac:dyDescent="0.25">
      <c r="A471" s="14">
        <v>10</v>
      </c>
      <c r="B471" s="4" t="s">
        <v>163</v>
      </c>
      <c r="C471" s="35">
        <v>2111.9958900000001</v>
      </c>
      <c r="D471" s="35">
        <f>SUM(E471:L471)</f>
        <v>2034.13202</v>
      </c>
      <c r="E471" s="35"/>
      <c r="F471" s="35"/>
      <c r="G471" s="35">
        <v>2034.13202</v>
      </c>
      <c r="H471" s="35"/>
      <c r="I471" s="35"/>
      <c r="J471" s="35"/>
      <c r="K471" s="35"/>
      <c r="L471" s="35"/>
    </row>
    <row r="472" spans="1:12" ht="56.25" x14ac:dyDescent="0.25">
      <c r="A472" s="14">
        <v>11</v>
      </c>
      <c r="B472" s="2" t="s">
        <v>381</v>
      </c>
      <c r="C472" s="35">
        <f>D472</f>
        <v>1448.383</v>
      </c>
      <c r="D472" s="35">
        <f>SUM(E472:L472)</f>
        <v>1448.383</v>
      </c>
      <c r="E472" s="35"/>
      <c r="F472" s="35"/>
      <c r="G472" s="35"/>
      <c r="H472" s="35"/>
      <c r="I472" s="35"/>
      <c r="J472" s="35">
        <v>1448.383</v>
      </c>
      <c r="K472" s="35"/>
      <c r="L472" s="35"/>
    </row>
    <row r="473" spans="1:12" ht="37.5" x14ac:dyDescent="0.25">
      <c r="A473" s="14">
        <v>12</v>
      </c>
      <c r="B473" s="4" t="s">
        <v>222</v>
      </c>
      <c r="C473" s="35">
        <v>306.36900000000003</v>
      </c>
      <c r="D473" s="35">
        <f>SUM(E473:L473)</f>
        <v>306.36900000000003</v>
      </c>
      <c r="E473" s="35"/>
      <c r="F473" s="35"/>
      <c r="G473" s="35"/>
      <c r="H473" s="35"/>
      <c r="I473" s="35">
        <v>84.55</v>
      </c>
      <c r="J473" s="35"/>
      <c r="K473" s="35">
        <v>15.319000000000001</v>
      </c>
      <c r="L473" s="35">
        <v>206.5</v>
      </c>
    </row>
    <row r="474" spans="1:12" s="30" customFormat="1" ht="22.5" x14ac:dyDescent="0.25">
      <c r="A474" s="56"/>
      <c r="B474" s="31" t="s">
        <v>114</v>
      </c>
      <c r="C474" s="32">
        <f>SUM(C475:C478)</f>
        <v>3842.8049999999998</v>
      </c>
      <c r="D474" s="32">
        <f t="shared" ref="D474:L474" si="141">SUM(D475:D478)</f>
        <v>3842.8049999999998</v>
      </c>
      <c r="E474" s="32">
        <f t="shared" si="141"/>
        <v>0</v>
      </c>
      <c r="F474" s="32">
        <f t="shared" si="141"/>
        <v>506.28800000000001</v>
      </c>
      <c r="G474" s="32">
        <f t="shared" si="141"/>
        <v>0</v>
      </c>
      <c r="H474" s="32">
        <f t="shared" si="141"/>
        <v>1228.3900000000001</v>
      </c>
      <c r="I474" s="32">
        <f t="shared" si="141"/>
        <v>0</v>
      </c>
      <c r="J474" s="32">
        <f t="shared" si="141"/>
        <v>2108.127</v>
      </c>
      <c r="K474" s="32">
        <f t="shared" si="141"/>
        <v>0</v>
      </c>
      <c r="L474" s="32">
        <f t="shared" si="141"/>
        <v>0</v>
      </c>
    </row>
    <row r="475" spans="1:12" ht="37.5" x14ac:dyDescent="0.25">
      <c r="A475" s="14">
        <v>13</v>
      </c>
      <c r="B475" s="4" t="s">
        <v>21</v>
      </c>
      <c r="C475" s="35">
        <f>D475</f>
        <v>506.28800000000001</v>
      </c>
      <c r="D475" s="35">
        <f>SUM(E475:L475)</f>
        <v>506.28800000000001</v>
      </c>
      <c r="E475" s="35"/>
      <c r="F475" s="35">
        <v>506.28800000000001</v>
      </c>
      <c r="G475" s="35"/>
      <c r="H475" s="35"/>
      <c r="I475" s="35"/>
      <c r="J475" s="35"/>
      <c r="K475" s="35"/>
      <c r="L475" s="35"/>
    </row>
    <row r="476" spans="1:12" ht="93.75" x14ac:dyDescent="0.25">
      <c r="A476" s="14">
        <v>14</v>
      </c>
      <c r="B476" s="4" t="s">
        <v>252</v>
      </c>
      <c r="C476" s="35">
        <v>1228.3900000000001</v>
      </c>
      <c r="D476" s="35">
        <v>1228.3900000000001</v>
      </c>
      <c r="E476" s="35"/>
      <c r="F476" s="35"/>
      <c r="G476" s="35"/>
      <c r="H476" s="35">
        <v>1228.3900000000001</v>
      </c>
      <c r="I476" s="35"/>
      <c r="J476" s="35"/>
      <c r="K476" s="35"/>
      <c r="L476" s="35"/>
    </row>
    <row r="477" spans="1:12" ht="56.25" x14ac:dyDescent="0.25">
      <c r="A477" s="14">
        <v>15</v>
      </c>
      <c r="B477" s="2" t="s">
        <v>203</v>
      </c>
      <c r="C477" s="35">
        <f>D477</f>
        <v>1310.7950000000001</v>
      </c>
      <c r="D477" s="35">
        <f>SUM(E477:L477)</f>
        <v>1310.7950000000001</v>
      </c>
      <c r="E477" s="35"/>
      <c r="F477" s="35"/>
      <c r="G477" s="35"/>
      <c r="H477" s="35"/>
      <c r="I477" s="35"/>
      <c r="J477" s="35">
        <v>1310.7950000000001</v>
      </c>
      <c r="K477" s="35"/>
      <c r="L477" s="35"/>
    </row>
    <row r="478" spans="1:12" ht="75" x14ac:dyDescent="0.25">
      <c r="A478" s="14">
        <v>16</v>
      </c>
      <c r="B478" s="2" t="s">
        <v>380</v>
      </c>
      <c r="C478" s="35">
        <f>D478</f>
        <v>797.33199999999999</v>
      </c>
      <c r="D478" s="35">
        <f>SUM(E478:L478)</f>
        <v>797.33199999999999</v>
      </c>
      <c r="E478" s="35"/>
      <c r="F478" s="35"/>
      <c r="G478" s="35"/>
      <c r="H478" s="35"/>
      <c r="I478" s="35"/>
      <c r="J478" s="35">
        <v>797.33199999999999</v>
      </c>
      <c r="K478" s="35"/>
      <c r="L478" s="35"/>
    </row>
    <row r="480" spans="1:12" ht="26.25" x14ac:dyDescent="0.25">
      <c r="A480" s="63" t="s">
        <v>402</v>
      </c>
      <c r="B480" s="81" t="s">
        <v>403</v>
      </c>
      <c r="C480" s="81"/>
      <c r="D480" s="81"/>
      <c r="E480" s="81"/>
      <c r="F480" s="81"/>
      <c r="G480" s="81"/>
      <c r="H480" s="81"/>
    </row>
  </sheetData>
  <mergeCells count="18">
    <mergeCell ref="B480:H480"/>
    <mergeCell ref="I9:I10"/>
    <mergeCell ref="A3:L3"/>
    <mergeCell ref="A5:L5"/>
    <mergeCell ref="A7:A10"/>
    <mergeCell ref="B7:B10"/>
    <mergeCell ref="C7:C10"/>
    <mergeCell ref="D7:D10"/>
    <mergeCell ref="E7:L7"/>
    <mergeCell ref="E8:G8"/>
    <mergeCell ref="H8:I8"/>
    <mergeCell ref="J8:J10"/>
    <mergeCell ref="K8:K10"/>
    <mergeCell ref="L8:L10"/>
    <mergeCell ref="E9:E10"/>
    <mergeCell ref="F9:F10"/>
    <mergeCell ref="G9:G10"/>
    <mergeCell ref="H9:H10"/>
  </mergeCells>
  <hyperlinks>
    <hyperlink ref="B361" r:id="rId1" display="http://dfrr.minregion.gov.ua/admrout.php"/>
  </hyperlinks>
  <pageMargins left="0.11811023622047245" right="0.11811023622047245" top="0.55118110236220474" bottom="0.15748031496062992" header="0.31496062992125984" footer="0.31496062992125984"/>
  <pageSetup paperSize="9" scale="49" fitToHeight="0" orientation="landscape" r:id="rId2"/>
  <rowBreaks count="2" manualBreakCount="2">
    <brk id="4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Перелік_2017</vt:lpstr>
      <vt:lpstr>Перелік_2017!Заголовки_для_печати</vt:lpstr>
      <vt:lpstr>Перелік_2017!Область_печати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ZaharEvgen71</dc:creator>
  <cp:lastModifiedBy>PC5</cp:lastModifiedBy>
  <cp:lastPrinted>2017-05-16T12:15:26Z</cp:lastPrinted>
  <dcterms:created xsi:type="dcterms:W3CDTF">2016-03-28T14:38:19Z</dcterms:created>
  <dcterms:modified xsi:type="dcterms:W3CDTF">2017-05-25T13:53:46Z</dcterms:modified>
</cp:coreProperties>
</file>