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<sst xmlns="http://schemas.openxmlformats.org/spreadsheetml/2006/main" count="110" uniqueCount="73">
  <si>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>№ з/п</t>
  </si>
  <si>
    <t>1.</t>
  </si>
  <si>
    <t>Кількість діючих суб’єктів малого та середнього підприємництва (далі –МСП), одиниць, у т.ч.:</t>
  </si>
  <si>
    <t>1)</t>
  </si>
  <si>
    <t>2)</t>
  </si>
  <si>
    <t>3)</t>
  </si>
  <si>
    <t>2.</t>
  </si>
  <si>
    <t>3.</t>
  </si>
  <si>
    <t>4.</t>
  </si>
  <si>
    <t>6.</t>
  </si>
  <si>
    <t>Кількість об’єктів інфраструктури підтримки суб’єктів МСП, одиниць:</t>
  </si>
  <si>
    <t>бізнес-центри</t>
  </si>
  <si>
    <t>4)</t>
  </si>
  <si>
    <t>фонди підтримки підприємництва (регіональні, місцеві)</t>
  </si>
  <si>
    <t>5)</t>
  </si>
  <si>
    <t>7.</t>
  </si>
  <si>
    <t>Кредитні спілки</t>
  </si>
  <si>
    <t>8.</t>
  </si>
  <si>
    <t>9.</t>
  </si>
  <si>
    <t>координаційних рад з питань підприємництва</t>
  </si>
  <si>
    <t>рад підприємців</t>
  </si>
  <si>
    <t>галузевих рад підприємців</t>
  </si>
  <si>
    <t>робочих груп з питань сприяння розвитку малого підприємництва</t>
  </si>
  <si>
    <t>10.</t>
  </si>
  <si>
    <t>Залучення суб’єктів МСП до виконання робіт/послуг за державні кошти:</t>
  </si>
  <si>
    <t>кількість договорів, одиниць</t>
  </si>
  <si>
    <t>11.</t>
  </si>
  <si>
    <t>Кількість створених робочих місць, одиниць</t>
  </si>
  <si>
    <t>12.</t>
  </si>
  <si>
    <t xml:space="preserve">Очікувані кінцеві результати (найважливіші цільові показники)  </t>
  </si>
  <si>
    <t>Дані на 01.01.2017 (факт)</t>
  </si>
  <si>
    <t>інших консультативно-дорадчих органів з питань підприємництва</t>
  </si>
  <si>
    <t>дані відсутні</t>
  </si>
  <si>
    <t>-</t>
  </si>
  <si>
    <t>Відносне відхилення 2017/2016, %</t>
  </si>
  <si>
    <t>Дані на 01.01.2018 (факт)</t>
  </si>
  <si>
    <t>обсяги (млн грн)</t>
  </si>
  <si>
    <t xml:space="preserve">Показники реалізації Регіональної цільової програми </t>
  </si>
  <si>
    <t>Дані на 01.04.2018 (факт)</t>
  </si>
  <si>
    <t>Дані на 01.04.2017 (факт)</t>
  </si>
  <si>
    <t>Громадські об'єднання суб'єктів підприємництва, з них</t>
  </si>
  <si>
    <t>Прогноз на 01.01.2019</t>
  </si>
  <si>
    <t>Прогноз на 01.01.2020</t>
  </si>
  <si>
    <t>розвитку та підтримки малого і середнього підприємництва на 2018-2020 роки</t>
  </si>
  <si>
    <t>Кількість зайнятих у малому та середньому підприємництві, тис. осіб, тис. осіб</t>
  </si>
  <si>
    <t>Кількість центрів надання адміністративних послуг, які отримають спеціалізоване технічне обладнання для оформлення та видачі документів, що дають право громадянину України на виїзд за кордон, та містять безконтактний електронний носій</t>
  </si>
  <si>
    <t>Кількість суб’єктів МСП, які отримають часткову компенсацію відсоткових ставок за кредитами, залученими для реалізації проектів, осіб</t>
  </si>
  <si>
    <t>Кількість безробітних, які отримають одноразову допомогу для започаткування власної справи, осіб</t>
  </si>
  <si>
    <t xml:space="preserve">Кількість суб’єктів МСП, які будуть залучені до роботи бізнес-форумів, міжнародних місій, конференцій, семінарів-тренінгів, виставкових заходів, одиниць </t>
  </si>
  <si>
    <t>Кількість суб’єктів МСП, які отримають кваліфіковану консультаційну підтримку, осіб</t>
  </si>
  <si>
    <t>Дані на 01.07.2018 (факт)</t>
  </si>
  <si>
    <t>Дані на 01.07.2017 (факт)</t>
  </si>
  <si>
    <t>Прогноз на 01.01.2021</t>
  </si>
  <si>
    <t>Дані на 01.10.2017 (факт)</t>
  </si>
  <si>
    <t>Дані на 01.10.2018 (факт)</t>
  </si>
  <si>
    <t>Кількість безробітних, які залучені до професійного навчання за навчальними планами та програмами, що сприяють розвитку малого підприємництва та започаткуванню власної справи</t>
  </si>
  <si>
    <t>Дані на 01.01.2019 (факт)</t>
  </si>
  <si>
    <t>Відносне відхилення факт/прогноз 2018, %</t>
  </si>
  <si>
    <t>Дані на 01.04.2019 (факт)</t>
  </si>
  <si>
    <t>Дані на 01.07.2019 (факт)</t>
  </si>
  <si>
    <t>Кількість консультативно-дорадчих органів з питань підприємництва, створених на місцевому рівні:</t>
  </si>
  <si>
    <t>Дані на 01.10.2019 (факт)</t>
  </si>
  <si>
    <t>Дані на 01.01.2020 (факт)</t>
  </si>
  <si>
    <t>Відносне відхилення факт/прогноз 2019, %</t>
  </si>
  <si>
    <t>Відносне відхилення Іквар. 2018/ Іквар.2017, %</t>
  </si>
  <si>
    <t>Відносне відхилення Іпівріч.2018/ Іпівріч.2017, %</t>
  </si>
  <si>
    <t>Відносне відхилення 9місяц.2018/ 9місяц.2017, %</t>
  </si>
  <si>
    <t>Відносне відхилення 2018/ 2017, %</t>
  </si>
  <si>
    <t>Відносне відхилення Іквар. 2019/ Іквар.2018, %</t>
  </si>
  <si>
    <t>Відносне відхилення Іпівріч. 2019/ Іпівріч.2018, %</t>
  </si>
  <si>
    <t>Відносне відхилення 9місяців 2019/ 9місяців 2018, %</t>
  </si>
  <si>
    <t>Відносне відхилення  2019/ 2018, %</t>
  </si>
  <si>
    <t>5.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</si>
</sst>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vertical="center" wrapText="1"/>
    </xf>
    <xf numFmtId="164" fontId="42" fillId="7" borderId="10" xfId="0" applyNumberFormat="1" applyFont="1" applyFill="1" applyBorder="1" applyAlignment="1">
      <alignment horizontal="center" vertical="center"/>
    </xf>
    <xf numFmtId="164" fontId="42" fillId="7" borderId="1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1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1" fontId="42" fillId="7" borderId="10" xfId="0" applyNumberFormat="1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1" fontId="43" fillId="7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8"/>
  <sheetViews>
    <sheetView tabSelected="1" view="pageBreakPreview" zoomScale="75" zoomScaleSheetLayoutView="75"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32" sqref="W32"/>
    </sheetView>
  </sheetViews>
  <sheetFormatPr defaultColWidth="9.140625" defaultRowHeight="15"/>
  <cols>
    <col min="1" max="1" width="6.00390625" style="0" customWidth="1"/>
    <col min="2" max="2" width="54.7109375" style="0" customWidth="1"/>
    <col min="3" max="3" width="11.140625" style="19" customWidth="1"/>
    <col min="4" max="4" width="11.421875" style="30" customWidth="1"/>
    <col min="5" max="5" width="12.421875" style="23" customWidth="1"/>
    <col min="6" max="6" width="11.28125" style="0" customWidth="1"/>
    <col min="7" max="7" width="11.140625" style="0" customWidth="1"/>
    <col min="8" max="8" width="13.28125" style="0" customWidth="1"/>
    <col min="9" max="9" width="11.57421875" style="0" customWidth="1"/>
    <col min="10" max="10" width="11.421875" style="19" customWidth="1"/>
    <col min="11" max="11" width="14.28125" style="19" customWidth="1"/>
    <col min="12" max="13" width="11.28125" style="19" customWidth="1"/>
    <col min="14" max="14" width="14.28125" style="19" customWidth="1"/>
    <col min="15" max="15" width="11.8515625" style="30" customWidth="1"/>
    <col min="16" max="16" width="14.28125" style="19" customWidth="1"/>
    <col min="17" max="17" width="12.140625" style="0" customWidth="1"/>
    <col min="18" max="18" width="14.140625" style="0" customWidth="1"/>
    <col min="19" max="19" width="13.57421875" style="0" customWidth="1"/>
    <col min="20" max="20" width="12.57421875" style="0" customWidth="1"/>
    <col min="21" max="21" width="13.00390625" style="0" customWidth="1"/>
    <col min="22" max="23" width="13.00390625" style="19" customWidth="1"/>
    <col min="24" max="26" width="15.8515625" style="0" customWidth="1"/>
    <col min="27" max="27" width="17.140625" style="0" customWidth="1"/>
    <col min="28" max="28" width="14.140625" style="50" customWidth="1"/>
    <col min="29" max="29" width="14.7109375" style="0" customWidth="1"/>
    <col min="30" max="32" width="15.00390625" style="0" customWidth="1"/>
  </cols>
  <sheetData>
    <row r="2" spans="1:32" ht="18.75">
      <c r="A2" s="2"/>
      <c r="B2" s="61" t="s">
        <v>37</v>
      </c>
      <c r="C2" s="62"/>
      <c r="D2" s="62"/>
      <c r="E2" s="62"/>
      <c r="F2" s="62"/>
      <c r="G2" s="62"/>
      <c r="H2" s="62"/>
      <c r="I2" s="62"/>
      <c r="J2" s="62"/>
      <c r="Q2" s="9"/>
      <c r="R2" s="9"/>
      <c r="S2" s="9"/>
      <c r="T2" s="9"/>
      <c r="U2" s="9"/>
      <c r="V2" s="38"/>
      <c r="W2" s="38"/>
      <c r="X2" s="9"/>
      <c r="Y2" s="9"/>
      <c r="Z2" s="9"/>
      <c r="AA2" s="9"/>
      <c r="AB2" s="49"/>
      <c r="AC2" s="9"/>
      <c r="AD2" s="9"/>
      <c r="AE2" s="9"/>
      <c r="AF2" s="9"/>
    </row>
    <row r="3" spans="1:10" ht="15.75">
      <c r="A3" s="1"/>
      <c r="B3" s="63" t="s">
        <v>43</v>
      </c>
      <c r="C3" s="64"/>
      <c r="D3" s="64"/>
      <c r="E3" s="64"/>
      <c r="F3" s="64"/>
      <c r="G3" s="64"/>
      <c r="H3" s="64"/>
      <c r="I3" s="64"/>
      <c r="J3" s="64"/>
    </row>
    <row r="4" spans="1:32" ht="75">
      <c r="A4" s="7" t="s">
        <v>0</v>
      </c>
      <c r="B4" s="7" t="s">
        <v>29</v>
      </c>
      <c r="C4" s="20" t="s">
        <v>30</v>
      </c>
      <c r="D4" s="31" t="s">
        <v>35</v>
      </c>
      <c r="E4" s="24" t="s">
        <v>34</v>
      </c>
      <c r="F4" s="3" t="s">
        <v>39</v>
      </c>
      <c r="G4" s="10" t="s">
        <v>38</v>
      </c>
      <c r="H4" s="7" t="s">
        <v>64</v>
      </c>
      <c r="I4" s="10" t="s">
        <v>51</v>
      </c>
      <c r="J4" s="10" t="s">
        <v>50</v>
      </c>
      <c r="K4" s="20" t="s">
        <v>65</v>
      </c>
      <c r="L4" s="10" t="s">
        <v>53</v>
      </c>
      <c r="M4" s="10" t="s">
        <v>54</v>
      </c>
      <c r="N4" s="20" t="s">
        <v>66</v>
      </c>
      <c r="O4" s="31" t="s">
        <v>56</v>
      </c>
      <c r="P4" s="20" t="s">
        <v>67</v>
      </c>
      <c r="Q4" s="7" t="s">
        <v>41</v>
      </c>
      <c r="R4" s="20" t="s">
        <v>57</v>
      </c>
      <c r="S4" s="3" t="s">
        <v>38</v>
      </c>
      <c r="T4" s="10" t="s">
        <v>58</v>
      </c>
      <c r="U4" s="7" t="s">
        <v>68</v>
      </c>
      <c r="V4" s="10" t="s">
        <v>50</v>
      </c>
      <c r="W4" s="10" t="s">
        <v>59</v>
      </c>
      <c r="X4" s="7" t="s">
        <v>69</v>
      </c>
      <c r="Y4" s="10" t="s">
        <v>54</v>
      </c>
      <c r="Z4" s="10" t="s">
        <v>61</v>
      </c>
      <c r="AA4" s="7" t="s">
        <v>70</v>
      </c>
      <c r="AB4" s="31" t="s">
        <v>62</v>
      </c>
      <c r="AC4" s="7" t="s">
        <v>71</v>
      </c>
      <c r="AD4" s="7" t="s">
        <v>42</v>
      </c>
      <c r="AE4" s="20" t="s">
        <v>63</v>
      </c>
      <c r="AF4" s="7" t="s">
        <v>52</v>
      </c>
    </row>
    <row r="5" spans="1:32" ht="15">
      <c r="A5" s="3">
        <v>1</v>
      </c>
      <c r="B5" s="3">
        <v>2</v>
      </c>
      <c r="C5" s="10">
        <v>3</v>
      </c>
      <c r="D5" s="32">
        <v>4</v>
      </c>
      <c r="E5" s="16">
        <v>5</v>
      </c>
      <c r="F5" s="8">
        <v>6</v>
      </c>
      <c r="G5" s="8">
        <v>7</v>
      </c>
      <c r="H5" s="8">
        <v>8</v>
      </c>
      <c r="I5" s="8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32">
        <v>15</v>
      </c>
      <c r="P5" s="21">
        <v>16</v>
      </c>
      <c r="Q5" s="3">
        <v>17</v>
      </c>
      <c r="R5" s="3">
        <v>18</v>
      </c>
      <c r="S5" s="8">
        <v>19</v>
      </c>
      <c r="T5" s="8">
        <v>20</v>
      </c>
      <c r="U5" s="8">
        <v>21</v>
      </c>
      <c r="V5" s="21">
        <v>22</v>
      </c>
      <c r="W5" s="21">
        <v>23</v>
      </c>
      <c r="X5" s="8">
        <v>24</v>
      </c>
      <c r="Y5" s="8">
        <v>25</v>
      </c>
      <c r="Z5" s="8">
        <v>26</v>
      </c>
      <c r="AA5" s="8"/>
      <c r="AB5" s="51"/>
      <c r="AC5" s="8"/>
      <c r="AD5" s="3">
        <v>27</v>
      </c>
      <c r="AE5" s="3"/>
      <c r="AF5" s="3">
        <v>28</v>
      </c>
    </row>
    <row r="6" spans="1:32" s="19" customFormat="1" ht="30">
      <c r="A6" s="10" t="s">
        <v>1</v>
      </c>
      <c r="B6" s="45" t="s">
        <v>2</v>
      </c>
      <c r="C6" s="14">
        <v>21583</v>
      </c>
      <c r="D6" s="35">
        <v>21292</v>
      </c>
      <c r="E6" s="22">
        <f>D6/C6*100</f>
        <v>98.65171662882824</v>
      </c>
      <c r="F6" s="10" t="s">
        <v>32</v>
      </c>
      <c r="G6" s="10" t="s">
        <v>32</v>
      </c>
      <c r="H6" s="10"/>
      <c r="I6" s="10" t="s">
        <v>32</v>
      </c>
      <c r="J6" s="10" t="s">
        <v>32</v>
      </c>
      <c r="K6" s="10"/>
      <c r="L6" s="10" t="s">
        <v>32</v>
      </c>
      <c r="M6" s="10" t="s">
        <v>32</v>
      </c>
      <c r="N6" s="10"/>
      <c r="O6" s="31">
        <v>21843</v>
      </c>
      <c r="P6" s="25">
        <f>O6/D6*100</f>
        <v>102.5878264136765</v>
      </c>
      <c r="Q6" s="46">
        <v>21792</v>
      </c>
      <c r="R6" s="48">
        <f>O6/Q6*100</f>
        <v>100.2340308370044</v>
      </c>
      <c r="S6" s="10" t="s">
        <v>32</v>
      </c>
      <c r="T6" s="10" t="s">
        <v>32</v>
      </c>
      <c r="U6" s="10"/>
      <c r="V6" s="10" t="s">
        <v>32</v>
      </c>
      <c r="W6" s="10" t="s">
        <v>32</v>
      </c>
      <c r="X6" s="10"/>
      <c r="Y6" s="10" t="s">
        <v>32</v>
      </c>
      <c r="Z6" s="10" t="s">
        <v>32</v>
      </c>
      <c r="AA6" s="10"/>
      <c r="AB6" s="10" t="s">
        <v>32</v>
      </c>
      <c r="AC6" s="10" t="s">
        <v>32</v>
      </c>
      <c r="AD6" s="46">
        <v>22037</v>
      </c>
      <c r="AE6" s="46"/>
      <c r="AF6" s="47">
        <v>22297</v>
      </c>
    </row>
    <row r="7" spans="1:32" s="19" customFormat="1" ht="30">
      <c r="A7" s="10" t="s">
        <v>6</v>
      </c>
      <c r="B7" s="45" t="s">
        <v>44</v>
      </c>
      <c r="C7" s="10">
        <v>98.1</v>
      </c>
      <c r="D7" s="36">
        <v>108</v>
      </c>
      <c r="E7" s="22">
        <f>D7/C7*100</f>
        <v>110.09174311926606</v>
      </c>
      <c r="F7" s="10" t="s">
        <v>32</v>
      </c>
      <c r="G7" s="10" t="s">
        <v>32</v>
      </c>
      <c r="H7" s="10"/>
      <c r="I7" s="10" t="s">
        <v>32</v>
      </c>
      <c r="J7" s="10" t="s">
        <v>32</v>
      </c>
      <c r="K7" s="10"/>
      <c r="L7" s="10" t="s">
        <v>32</v>
      </c>
      <c r="M7" s="10" t="s">
        <v>32</v>
      </c>
      <c r="N7" s="10"/>
      <c r="O7" s="31">
        <v>87.8</v>
      </c>
      <c r="P7" s="25">
        <f>O7/D7*100</f>
        <v>81.29629629629629</v>
      </c>
      <c r="Q7" s="10">
        <v>103.79</v>
      </c>
      <c r="R7" s="48">
        <f>O7/Q7*100</f>
        <v>84.59389151170632</v>
      </c>
      <c r="S7" s="10" t="s">
        <v>32</v>
      </c>
      <c r="T7" s="10" t="s">
        <v>32</v>
      </c>
      <c r="U7" s="10"/>
      <c r="V7" s="10" t="s">
        <v>32</v>
      </c>
      <c r="W7" s="10" t="s">
        <v>32</v>
      </c>
      <c r="X7" s="10"/>
      <c r="Y7" s="10" t="s">
        <v>32</v>
      </c>
      <c r="Z7" s="10" t="s">
        <v>32</v>
      </c>
      <c r="AA7" s="10"/>
      <c r="AB7" s="10" t="s">
        <v>32</v>
      </c>
      <c r="AC7" s="10" t="s">
        <v>32</v>
      </c>
      <c r="AD7" s="10">
        <v>107.24</v>
      </c>
      <c r="AE7" s="10"/>
      <c r="AF7" s="10">
        <v>111.12</v>
      </c>
    </row>
    <row r="8" spans="1:32" s="19" customFormat="1" ht="75">
      <c r="A8" s="10" t="s">
        <v>7</v>
      </c>
      <c r="B8" s="45" t="s">
        <v>45</v>
      </c>
      <c r="C8" s="10">
        <v>0</v>
      </c>
      <c r="D8" s="31">
        <v>3</v>
      </c>
      <c r="E8" s="22"/>
      <c r="F8" s="10">
        <v>0</v>
      </c>
      <c r="G8" s="10">
        <v>3</v>
      </c>
      <c r="H8" s="10"/>
      <c r="I8" s="10">
        <v>0</v>
      </c>
      <c r="J8" s="10">
        <v>20</v>
      </c>
      <c r="K8" s="10"/>
      <c r="L8" s="10">
        <v>0</v>
      </c>
      <c r="M8" s="10">
        <v>20</v>
      </c>
      <c r="N8" s="10"/>
      <c r="O8" s="31">
        <v>20</v>
      </c>
      <c r="P8" s="25">
        <f>O8/D8*100</f>
        <v>666.6666666666667</v>
      </c>
      <c r="Q8" s="10">
        <v>5</v>
      </c>
      <c r="R8" s="10">
        <f>O8/Q8*100</f>
        <v>400</v>
      </c>
      <c r="S8" s="10">
        <v>3</v>
      </c>
      <c r="T8" s="10">
        <v>16</v>
      </c>
      <c r="U8" s="25">
        <f>T8/S8*100</f>
        <v>533.3333333333333</v>
      </c>
      <c r="V8" s="39">
        <v>20</v>
      </c>
      <c r="W8" s="39">
        <v>20</v>
      </c>
      <c r="X8" s="25"/>
      <c r="Y8" s="39">
        <v>20</v>
      </c>
      <c r="Z8" s="39">
        <v>20</v>
      </c>
      <c r="AA8" s="39"/>
      <c r="AB8" s="57">
        <v>20</v>
      </c>
      <c r="AC8" s="39">
        <f>AB8/O8*100</f>
        <v>100</v>
      </c>
      <c r="AD8" s="10"/>
      <c r="AE8" s="10"/>
      <c r="AF8" s="10"/>
    </row>
    <row r="9" spans="1:32" ht="45">
      <c r="A9" s="3" t="s">
        <v>8</v>
      </c>
      <c r="B9" s="4" t="s">
        <v>46</v>
      </c>
      <c r="C9" s="10"/>
      <c r="D9" s="37"/>
      <c r="E9" s="12"/>
      <c r="F9" s="16"/>
      <c r="G9" s="11"/>
      <c r="H9" s="12"/>
      <c r="I9" s="12"/>
      <c r="J9" s="22"/>
      <c r="K9" s="22"/>
      <c r="L9" s="22"/>
      <c r="M9" s="22"/>
      <c r="N9" s="22"/>
      <c r="O9" s="33">
        <v>4</v>
      </c>
      <c r="P9" s="22"/>
      <c r="Q9" s="3">
        <v>4</v>
      </c>
      <c r="R9" s="3">
        <f>O9/Q9*100</f>
        <v>100</v>
      </c>
      <c r="S9" s="16"/>
      <c r="T9" s="11">
        <v>4</v>
      </c>
      <c r="U9" s="24"/>
      <c r="V9" s="25"/>
      <c r="W9" s="25"/>
      <c r="X9" s="24"/>
      <c r="Y9" s="24"/>
      <c r="Z9" s="24"/>
      <c r="AA9" s="24"/>
      <c r="AB9" s="58">
        <v>0</v>
      </c>
      <c r="AC9" s="24"/>
      <c r="AD9" s="3">
        <v>0</v>
      </c>
      <c r="AE9" s="3"/>
      <c r="AF9" s="3">
        <v>20</v>
      </c>
    </row>
    <row r="10" spans="1:32" s="19" customFormat="1" ht="30">
      <c r="A10" s="10" t="s">
        <v>72</v>
      </c>
      <c r="B10" s="45" t="s">
        <v>47</v>
      </c>
      <c r="C10" s="10"/>
      <c r="D10" s="37"/>
      <c r="E10" s="22"/>
      <c r="F10" s="18">
        <v>2</v>
      </c>
      <c r="G10" s="59">
        <v>10</v>
      </c>
      <c r="H10" s="22">
        <f>G10/F10*100</f>
        <v>500</v>
      </c>
      <c r="I10" s="18">
        <v>12</v>
      </c>
      <c r="J10" s="18">
        <v>24</v>
      </c>
      <c r="K10" s="22">
        <f>J10/I10*100</f>
        <v>200</v>
      </c>
      <c r="L10" s="18">
        <v>22</v>
      </c>
      <c r="M10" s="18">
        <v>35</v>
      </c>
      <c r="N10" s="22">
        <f>M10/L10*100</f>
        <v>159.0909090909091</v>
      </c>
      <c r="O10" s="33">
        <v>48</v>
      </c>
      <c r="P10" s="22"/>
      <c r="Q10" s="10">
        <v>31</v>
      </c>
      <c r="R10" s="25">
        <f>O10/Q10*100</f>
        <v>154.83870967741936</v>
      </c>
      <c r="S10" s="18">
        <v>10</v>
      </c>
      <c r="T10" s="59">
        <v>14</v>
      </c>
      <c r="U10" s="22">
        <f>T10/S10*100</f>
        <v>140</v>
      </c>
      <c r="V10" s="18">
        <v>24</v>
      </c>
      <c r="W10" s="18">
        <v>38</v>
      </c>
      <c r="X10" s="22">
        <f>W10/V10*100</f>
        <v>158.33333333333331</v>
      </c>
      <c r="Y10" s="22">
        <v>35</v>
      </c>
      <c r="Z10" s="22">
        <v>45</v>
      </c>
      <c r="AA10" s="22">
        <f>Z10/Y10*100</f>
        <v>128.57142857142858</v>
      </c>
      <c r="AB10" s="33">
        <v>54</v>
      </c>
      <c r="AC10" s="39">
        <f>AB10/O10*100</f>
        <v>112.5</v>
      </c>
      <c r="AD10" s="10">
        <v>32</v>
      </c>
      <c r="AE10" s="25">
        <f>AB10/AD10*100</f>
        <v>168.75</v>
      </c>
      <c r="AF10" s="10">
        <v>35</v>
      </c>
    </row>
    <row r="11" spans="1:32" s="19" customFormat="1" ht="60">
      <c r="A11" s="10" t="s">
        <v>9</v>
      </c>
      <c r="B11" s="45" t="s">
        <v>55</v>
      </c>
      <c r="C11" s="10"/>
      <c r="D11" s="37"/>
      <c r="E11" s="22"/>
      <c r="F11" s="18">
        <v>47</v>
      </c>
      <c r="G11" s="59">
        <v>113</v>
      </c>
      <c r="H11" s="22">
        <f>G11/F11*100</f>
        <v>240.4255319148936</v>
      </c>
      <c r="I11" s="18">
        <v>149</v>
      </c>
      <c r="J11" s="18">
        <v>193</v>
      </c>
      <c r="K11" s="22">
        <f>J11/I11*100</f>
        <v>129.53020134228188</v>
      </c>
      <c r="L11" s="18">
        <v>173</v>
      </c>
      <c r="M11" s="18">
        <v>266</v>
      </c>
      <c r="N11" s="22">
        <f>M11/L11*100</f>
        <v>153.757225433526</v>
      </c>
      <c r="O11" s="33">
        <v>342</v>
      </c>
      <c r="P11" s="22"/>
      <c r="Q11" s="10">
        <v>250</v>
      </c>
      <c r="R11" s="25">
        <f>O11/Q11*100</f>
        <v>136.8</v>
      </c>
      <c r="S11" s="18">
        <v>113</v>
      </c>
      <c r="T11" s="59">
        <v>106</v>
      </c>
      <c r="U11" s="22">
        <f>T11/S11*100</f>
        <v>93.80530973451327</v>
      </c>
      <c r="V11" s="18">
        <v>193</v>
      </c>
      <c r="W11" s="18">
        <v>218</v>
      </c>
      <c r="X11" s="22">
        <f>W11/V11*100</f>
        <v>112.95336787564767</v>
      </c>
      <c r="Y11" s="22">
        <v>266</v>
      </c>
      <c r="Z11" s="22">
        <v>269</v>
      </c>
      <c r="AA11" s="22">
        <f>Z11/Y11*100</f>
        <v>101.12781954887218</v>
      </c>
      <c r="AB11" s="33">
        <v>313</v>
      </c>
      <c r="AC11" s="39">
        <f>AB11/O11*100</f>
        <v>91.52046783625731</v>
      </c>
      <c r="AD11" s="10">
        <v>265</v>
      </c>
      <c r="AE11" s="25">
        <f>AB11/AD11*100</f>
        <v>118.11320754716981</v>
      </c>
      <c r="AF11" s="10">
        <v>285</v>
      </c>
    </row>
    <row r="12" spans="1:32" s="19" customFormat="1" ht="45">
      <c r="A12" s="10" t="s">
        <v>15</v>
      </c>
      <c r="B12" s="45" t="s">
        <v>48</v>
      </c>
      <c r="C12" s="10"/>
      <c r="D12" s="37"/>
      <c r="E12" s="22"/>
      <c r="F12" s="18"/>
      <c r="G12" s="59"/>
      <c r="H12" s="22"/>
      <c r="I12" s="18"/>
      <c r="J12" s="18">
        <v>176</v>
      </c>
      <c r="K12" s="22"/>
      <c r="L12" s="22"/>
      <c r="M12" s="18">
        <v>318</v>
      </c>
      <c r="N12" s="22"/>
      <c r="O12" s="33">
        <v>711</v>
      </c>
      <c r="P12" s="22"/>
      <c r="Q12" s="10">
        <v>80</v>
      </c>
      <c r="R12" s="25">
        <f>O12/Q12*100</f>
        <v>888.7499999999999</v>
      </c>
      <c r="S12" s="18"/>
      <c r="T12" s="59">
        <v>88</v>
      </c>
      <c r="U12" s="22"/>
      <c r="V12" s="18">
        <v>176</v>
      </c>
      <c r="W12" s="18">
        <v>351</v>
      </c>
      <c r="X12" s="22">
        <f>W12/V12*100</f>
        <v>199.4318181818182</v>
      </c>
      <c r="Y12" s="18">
        <v>318</v>
      </c>
      <c r="Z12" s="18">
        <v>818</v>
      </c>
      <c r="AA12" s="22">
        <f>Z12/Y12*100</f>
        <v>257.2327044025157</v>
      </c>
      <c r="AB12" s="33">
        <v>1450</v>
      </c>
      <c r="AC12" s="39">
        <f>AB12/O12*100</f>
        <v>203.93811533052036</v>
      </c>
      <c r="AD12" s="10">
        <v>95</v>
      </c>
      <c r="AE12" s="25">
        <f>AB12/AD12*100</f>
        <v>1526.3157894736842</v>
      </c>
      <c r="AF12" s="10">
        <v>100</v>
      </c>
    </row>
    <row r="13" spans="1:32" s="19" customFormat="1" ht="30">
      <c r="A13" s="10" t="s">
        <v>17</v>
      </c>
      <c r="B13" s="45" t="s">
        <v>49</v>
      </c>
      <c r="C13" s="10"/>
      <c r="D13" s="37"/>
      <c r="E13" s="22"/>
      <c r="F13" s="18"/>
      <c r="G13" s="59"/>
      <c r="H13" s="22"/>
      <c r="I13" s="22"/>
      <c r="J13" s="18">
        <v>89</v>
      </c>
      <c r="K13" s="22"/>
      <c r="L13" s="22"/>
      <c r="M13" s="22">
        <v>110</v>
      </c>
      <c r="N13" s="22"/>
      <c r="O13" s="33">
        <v>173</v>
      </c>
      <c r="P13" s="22"/>
      <c r="Q13" s="10">
        <v>85</v>
      </c>
      <c r="R13" s="25">
        <f>O13/Q13*100</f>
        <v>203.52941176470586</v>
      </c>
      <c r="S13" s="18"/>
      <c r="T13" s="59">
        <v>32</v>
      </c>
      <c r="U13" s="22"/>
      <c r="V13" s="18">
        <v>89</v>
      </c>
      <c r="W13" s="18">
        <v>77</v>
      </c>
      <c r="X13" s="22">
        <f>W13/V13*100</f>
        <v>86.51685393258427</v>
      </c>
      <c r="Y13" s="18">
        <v>110</v>
      </c>
      <c r="Z13" s="18">
        <v>126</v>
      </c>
      <c r="AA13" s="22">
        <f>Z13/Y13*100</f>
        <v>114.54545454545455</v>
      </c>
      <c r="AB13" s="33">
        <v>202</v>
      </c>
      <c r="AC13" s="39">
        <f>AB13/O13*100</f>
        <v>116.76300578034682</v>
      </c>
      <c r="AD13" s="10">
        <v>97</v>
      </c>
      <c r="AE13" s="25">
        <f>AB13/AD13*100</f>
        <v>208.2474226804124</v>
      </c>
      <c r="AF13" s="10">
        <v>105</v>
      </c>
    </row>
    <row r="14" spans="1:32" ht="30">
      <c r="A14" s="3" t="s">
        <v>18</v>
      </c>
      <c r="B14" s="4" t="s">
        <v>10</v>
      </c>
      <c r="C14" s="13">
        <v>41</v>
      </c>
      <c r="D14" s="37">
        <v>24</v>
      </c>
      <c r="E14" s="12">
        <f aca="true" t="shared" si="0" ref="E14:E28">D14/C14*100</f>
        <v>58.536585365853654</v>
      </c>
      <c r="F14" s="17">
        <v>25</v>
      </c>
      <c r="G14" s="11">
        <v>24</v>
      </c>
      <c r="H14" s="12">
        <f aca="true" t="shared" si="1" ref="H14:H28">G14/F14*100</f>
        <v>96</v>
      </c>
      <c r="I14" s="16">
        <v>23</v>
      </c>
      <c r="J14" s="18">
        <v>22</v>
      </c>
      <c r="K14" s="22">
        <f>J14/I14*100</f>
        <v>95.65217391304348</v>
      </c>
      <c r="L14" s="18">
        <v>24</v>
      </c>
      <c r="M14" s="18">
        <v>22</v>
      </c>
      <c r="N14" s="22">
        <f>M14/L14*100</f>
        <v>91.66666666666666</v>
      </c>
      <c r="O14" s="33">
        <v>22</v>
      </c>
      <c r="P14" s="25">
        <f>O14/D14*100</f>
        <v>91.66666666666666</v>
      </c>
      <c r="Q14" s="10"/>
      <c r="R14" s="24"/>
      <c r="S14" s="16">
        <v>25</v>
      </c>
      <c r="T14" s="11">
        <v>22</v>
      </c>
      <c r="U14" s="12">
        <f>T14/S14*100</f>
        <v>88</v>
      </c>
      <c r="V14" s="18">
        <v>22</v>
      </c>
      <c r="W14" s="18">
        <v>10</v>
      </c>
      <c r="X14" s="12">
        <f>W14/V14*100</f>
        <v>45.45454545454545</v>
      </c>
      <c r="Y14" s="16">
        <v>18</v>
      </c>
      <c r="Z14" s="16">
        <v>18</v>
      </c>
      <c r="AA14" s="12">
        <f>Z14/Y14*100</f>
        <v>100</v>
      </c>
      <c r="AB14" s="60">
        <f>AB15+AB16+AB17+AB18</f>
        <v>68</v>
      </c>
      <c r="AC14" s="39">
        <f aca="true" t="shared" si="2" ref="AC14:AC28">AB14/O14*100</f>
        <v>309.09090909090907</v>
      </c>
      <c r="AD14" s="3" t="s">
        <v>33</v>
      </c>
      <c r="AE14" s="3"/>
      <c r="AF14" s="3" t="s">
        <v>33</v>
      </c>
    </row>
    <row r="15" spans="1:32" s="19" customFormat="1" ht="15">
      <c r="A15" s="10" t="s">
        <v>3</v>
      </c>
      <c r="B15" s="45" t="s">
        <v>11</v>
      </c>
      <c r="C15" s="10">
        <v>11</v>
      </c>
      <c r="D15" s="37">
        <v>7</v>
      </c>
      <c r="E15" s="22">
        <f t="shared" si="0"/>
        <v>63.63636363636363</v>
      </c>
      <c r="F15" s="18">
        <v>8</v>
      </c>
      <c r="G15" s="59">
        <v>9</v>
      </c>
      <c r="H15" s="22">
        <f t="shared" si="1"/>
        <v>112.5</v>
      </c>
      <c r="I15" s="18">
        <v>8</v>
      </c>
      <c r="J15" s="18">
        <v>9</v>
      </c>
      <c r="K15" s="22">
        <f>J15/I15*100</f>
        <v>112.5</v>
      </c>
      <c r="L15" s="18">
        <v>7</v>
      </c>
      <c r="M15" s="18">
        <v>9</v>
      </c>
      <c r="N15" s="22">
        <f>M15/L15*100</f>
        <v>128.57142857142858</v>
      </c>
      <c r="O15" s="33">
        <v>9</v>
      </c>
      <c r="P15" s="25">
        <f>O15/D15*100</f>
        <v>128.57142857142858</v>
      </c>
      <c r="Q15" s="10"/>
      <c r="R15" s="25"/>
      <c r="S15" s="18">
        <v>8</v>
      </c>
      <c r="T15" s="59">
        <v>9</v>
      </c>
      <c r="U15" s="22">
        <f>T15/S15*100</f>
        <v>112.5</v>
      </c>
      <c r="V15" s="18">
        <v>9</v>
      </c>
      <c r="W15" s="18">
        <v>9</v>
      </c>
      <c r="X15" s="22"/>
      <c r="Y15" s="18">
        <v>9</v>
      </c>
      <c r="Z15" s="18">
        <v>9</v>
      </c>
      <c r="AA15" s="22">
        <f>Z15/Y15*100</f>
        <v>100</v>
      </c>
      <c r="AB15" s="33">
        <v>9</v>
      </c>
      <c r="AC15" s="39">
        <f t="shared" si="2"/>
        <v>100</v>
      </c>
      <c r="AD15" s="10"/>
      <c r="AE15" s="10"/>
      <c r="AF15" s="10">
        <v>14</v>
      </c>
    </row>
    <row r="16" spans="1:32" ht="15">
      <c r="A16" s="3" t="s">
        <v>4</v>
      </c>
      <c r="B16" s="4" t="s">
        <v>13</v>
      </c>
      <c r="C16" s="10">
        <v>2</v>
      </c>
      <c r="D16" s="37">
        <v>2</v>
      </c>
      <c r="E16" s="12">
        <f t="shared" si="0"/>
        <v>100</v>
      </c>
      <c r="F16" s="16">
        <v>2</v>
      </c>
      <c r="G16" s="11">
        <v>2</v>
      </c>
      <c r="H16" s="12">
        <f t="shared" si="1"/>
        <v>100</v>
      </c>
      <c r="I16" s="16">
        <v>2</v>
      </c>
      <c r="J16" s="18">
        <v>0</v>
      </c>
      <c r="K16" s="22">
        <f>J16/I16*100</f>
        <v>0</v>
      </c>
      <c r="L16" s="18">
        <v>2</v>
      </c>
      <c r="M16" s="18">
        <v>0</v>
      </c>
      <c r="N16" s="22">
        <f>M16/L16*100</f>
        <v>0</v>
      </c>
      <c r="O16" s="33">
        <v>1</v>
      </c>
      <c r="P16" s="25">
        <f>O16/D16*100</f>
        <v>50</v>
      </c>
      <c r="Q16" s="10"/>
      <c r="R16" s="24"/>
      <c r="S16" s="16">
        <v>2</v>
      </c>
      <c r="T16" s="11">
        <v>0</v>
      </c>
      <c r="U16" s="12">
        <f>T16/S16*100</f>
        <v>0</v>
      </c>
      <c r="V16" s="18"/>
      <c r="W16" s="18">
        <v>1</v>
      </c>
      <c r="X16" s="12"/>
      <c r="Y16" s="16"/>
      <c r="Z16" s="16"/>
      <c r="AA16" s="12"/>
      <c r="AB16" s="60">
        <v>1</v>
      </c>
      <c r="AC16" s="39">
        <f>AB16/O16*100</f>
        <v>100</v>
      </c>
      <c r="AD16" s="3"/>
      <c r="AE16" s="3"/>
      <c r="AF16" s="3">
        <v>3</v>
      </c>
    </row>
    <row r="17" spans="1:32" ht="15">
      <c r="A17" s="3" t="s">
        <v>5</v>
      </c>
      <c r="B17" s="4" t="s">
        <v>16</v>
      </c>
      <c r="C17" s="10">
        <v>42</v>
      </c>
      <c r="D17" s="37">
        <v>30</v>
      </c>
      <c r="E17" s="12">
        <f t="shared" si="0"/>
        <v>71.42857142857143</v>
      </c>
      <c r="F17" s="16">
        <v>26</v>
      </c>
      <c r="G17" s="11">
        <v>28</v>
      </c>
      <c r="H17" s="12">
        <f t="shared" si="1"/>
        <v>107.6923076923077</v>
      </c>
      <c r="I17" s="16">
        <v>26</v>
      </c>
      <c r="J17" s="18">
        <v>26</v>
      </c>
      <c r="K17" s="22">
        <f>J17/I17*100</f>
        <v>100</v>
      </c>
      <c r="L17" s="18">
        <v>30</v>
      </c>
      <c r="M17" s="18">
        <v>26</v>
      </c>
      <c r="N17" s="22">
        <f>M17/L17*100</f>
        <v>86.66666666666667</v>
      </c>
      <c r="O17" s="33">
        <v>22</v>
      </c>
      <c r="P17" s="25">
        <f aca="true" t="shared" si="3" ref="P17:P28">O17/D17*100</f>
        <v>73.33333333333333</v>
      </c>
      <c r="Q17" s="3"/>
      <c r="R17" s="24"/>
      <c r="S17" s="16">
        <v>26</v>
      </c>
      <c r="T17" s="11">
        <v>20</v>
      </c>
      <c r="U17" s="12">
        <f aca="true" t="shared" si="4" ref="U17:U28">T17/S17*100</f>
        <v>76.92307692307693</v>
      </c>
      <c r="V17" s="18">
        <v>26</v>
      </c>
      <c r="W17" s="18">
        <v>19</v>
      </c>
      <c r="X17" s="12">
        <f>W17/V17*100</f>
        <v>73.07692307692307</v>
      </c>
      <c r="Y17" s="16">
        <v>26</v>
      </c>
      <c r="Z17" s="16">
        <v>19</v>
      </c>
      <c r="AA17" s="12">
        <f>Z17/Y17*100</f>
        <v>73.07692307692307</v>
      </c>
      <c r="AB17" s="60">
        <v>17</v>
      </c>
      <c r="AC17" s="39">
        <f t="shared" si="2"/>
        <v>77.27272727272727</v>
      </c>
      <c r="AD17" s="3"/>
      <c r="AE17" s="3"/>
      <c r="AF17" s="3">
        <v>49</v>
      </c>
    </row>
    <row r="18" spans="1:32" ht="15">
      <c r="A18" s="3" t="s">
        <v>12</v>
      </c>
      <c r="B18" s="4" t="s">
        <v>40</v>
      </c>
      <c r="C18" s="10">
        <v>38</v>
      </c>
      <c r="D18" s="37">
        <v>39</v>
      </c>
      <c r="E18" s="12">
        <f t="shared" si="0"/>
        <v>102.63157894736842</v>
      </c>
      <c r="F18" s="16">
        <v>42</v>
      </c>
      <c r="G18" s="11">
        <v>37</v>
      </c>
      <c r="H18" s="12">
        <f t="shared" si="1"/>
        <v>88.09523809523809</v>
      </c>
      <c r="I18" s="16">
        <v>40</v>
      </c>
      <c r="J18" s="18">
        <v>37</v>
      </c>
      <c r="K18" s="22">
        <f aca="true" t="shared" si="5" ref="K18:K28">J18/I18*100</f>
        <v>92.5</v>
      </c>
      <c r="L18" s="18">
        <v>39</v>
      </c>
      <c r="M18" s="18">
        <v>37</v>
      </c>
      <c r="N18" s="22">
        <f aca="true" t="shared" si="6" ref="N18:N28">M18/L18*100</f>
        <v>94.87179487179486</v>
      </c>
      <c r="O18" s="33">
        <v>38</v>
      </c>
      <c r="P18" s="25">
        <f t="shared" si="3"/>
        <v>97.43589743589743</v>
      </c>
      <c r="Q18" s="3"/>
      <c r="R18" s="24"/>
      <c r="S18" s="16">
        <v>42</v>
      </c>
      <c r="T18" s="11">
        <v>38</v>
      </c>
      <c r="U18" s="12">
        <f t="shared" si="4"/>
        <v>90.47619047619048</v>
      </c>
      <c r="V18" s="18">
        <v>37</v>
      </c>
      <c r="W18" s="18">
        <v>40</v>
      </c>
      <c r="X18" s="12">
        <f>W18/V18*100</f>
        <v>108.10810810810811</v>
      </c>
      <c r="Y18" s="16">
        <v>37</v>
      </c>
      <c r="Z18" s="16">
        <v>38</v>
      </c>
      <c r="AA18" s="12">
        <f aca="true" t="shared" si="7" ref="AA18:AA28">Z18/Y18*100</f>
        <v>102.7027027027027</v>
      </c>
      <c r="AB18" s="60">
        <v>41</v>
      </c>
      <c r="AC18" s="39">
        <f t="shared" si="2"/>
        <v>107.89473684210526</v>
      </c>
      <c r="AD18" s="3"/>
      <c r="AE18" s="3"/>
      <c r="AF18" s="3">
        <v>45</v>
      </c>
    </row>
    <row r="19" spans="1:32" ht="30">
      <c r="A19" s="3" t="s">
        <v>23</v>
      </c>
      <c r="B19" s="4" t="s">
        <v>60</v>
      </c>
      <c r="C19" s="10">
        <f>C20+C21+C22+C23+C24</f>
        <v>28</v>
      </c>
      <c r="D19" s="37">
        <v>23</v>
      </c>
      <c r="E19" s="12">
        <f t="shared" si="0"/>
        <v>82.14285714285714</v>
      </c>
      <c r="F19" s="16">
        <v>23</v>
      </c>
      <c r="G19" s="11">
        <v>23</v>
      </c>
      <c r="H19" s="12">
        <f t="shared" si="1"/>
        <v>100</v>
      </c>
      <c r="I19" s="16">
        <v>23</v>
      </c>
      <c r="J19" s="18">
        <v>21</v>
      </c>
      <c r="K19" s="22">
        <f t="shared" si="5"/>
        <v>91.30434782608695</v>
      </c>
      <c r="L19" s="18">
        <v>23</v>
      </c>
      <c r="M19" s="18">
        <v>21</v>
      </c>
      <c r="N19" s="22">
        <f t="shared" si="6"/>
        <v>91.30434782608695</v>
      </c>
      <c r="O19" s="33">
        <v>20</v>
      </c>
      <c r="P19" s="25">
        <f t="shared" si="3"/>
        <v>86.95652173913044</v>
      </c>
      <c r="Q19" s="3"/>
      <c r="R19" s="24"/>
      <c r="S19" s="16">
        <v>23</v>
      </c>
      <c r="T19" s="11">
        <v>20</v>
      </c>
      <c r="U19" s="12">
        <f t="shared" si="4"/>
        <v>86.95652173913044</v>
      </c>
      <c r="V19" s="18">
        <v>21</v>
      </c>
      <c r="W19" s="18">
        <v>20</v>
      </c>
      <c r="X19" s="12">
        <f>W19/V19*100</f>
        <v>95.23809523809523</v>
      </c>
      <c r="Y19" s="16">
        <v>21</v>
      </c>
      <c r="Z19" s="16">
        <v>19</v>
      </c>
      <c r="AA19" s="12">
        <f t="shared" si="7"/>
        <v>90.47619047619048</v>
      </c>
      <c r="AB19" s="60">
        <f>AB20+AB21+AB22+AB23+AB24</f>
        <v>17</v>
      </c>
      <c r="AC19" s="39">
        <f t="shared" si="2"/>
        <v>85</v>
      </c>
      <c r="AD19" s="3"/>
      <c r="AE19" s="3"/>
      <c r="AF19" s="3">
        <v>25</v>
      </c>
    </row>
    <row r="20" spans="1:32" s="44" customFormat="1" ht="15">
      <c r="A20" s="40" t="s">
        <v>3</v>
      </c>
      <c r="B20" s="41" t="s">
        <v>19</v>
      </c>
      <c r="C20" s="40">
        <v>4</v>
      </c>
      <c r="D20" s="53">
        <v>4</v>
      </c>
      <c r="E20" s="42">
        <f t="shared" si="0"/>
        <v>100</v>
      </c>
      <c r="F20" s="54">
        <v>4</v>
      </c>
      <c r="G20" s="55">
        <v>4</v>
      </c>
      <c r="H20" s="42">
        <f t="shared" si="1"/>
        <v>100</v>
      </c>
      <c r="I20" s="54">
        <v>4</v>
      </c>
      <c r="J20" s="54">
        <v>4</v>
      </c>
      <c r="K20" s="42">
        <f t="shared" si="5"/>
        <v>100</v>
      </c>
      <c r="L20" s="54">
        <v>4</v>
      </c>
      <c r="M20" s="54">
        <v>4</v>
      </c>
      <c r="N20" s="42">
        <f t="shared" si="6"/>
        <v>100</v>
      </c>
      <c r="O20" s="56">
        <v>4</v>
      </c>
      <c r="P20" s="43">
        <f t="shared" si="3"/>
        <v>100</v>
      </c>
      <c r="Q20" s="40"/>
      <c r="R20" s="43"/>
      <c r="S20" s="54">
        <v>4</v>
      </c>
      <c r="T20" s="55">
        <v>4</v>
      </c>
      <c r="U20" s="42">
        <f t="shared" si="4"/>
        <v>100</v>
      </c>
      <c r="V20" s="54">
        <v>4</v>
      </c>
      <c r="W20" s="54">
        <v>4</v>
      </c>
      <c r="X20" s="42"/>
      <c r="Y20" s="54">
        <v>4</v>
      </c>
      <c r="Z20" s="54">
        <v>4</v>
      </c>
      <c r="AA20" s="42">
        <f t="shared" si="7"/>
        <v>100</v>
      </c>
      <c r="AB20" s="56">
        <v>3</v>
      </c>
      <c r="AC20" s="39">
        <f t="shared" si="2"/>
        <v>75</v>
      </c>
      <c r="AD20" s="40"/>
      <c r="AE20" s="40"/>
      <c r="AF20" s="40">
        <v>5</v>
      </c>
    </row>
    <row r="21" spans="1:32" ht="15">
      <c r="A21" s="3" t="s">
        <v>4</v>
      </c>
      <c r="B21" s="4" t="s">
        <v>20</v>
      </c>
      <c r="C21" s="10">
        <v>5</v>
      </c>
      <c r="D21" s="37">
        <v>4</v>
      </c>
      <c r="E21" s="12">
        <f t="shared" si="0"/>
        <v>80</v>
      </c>
      <c r="F21" s="16">
        <v>4</v>
      </c>
      <c r="G21" s="11">
        <v>4</v>
      </c>
      <c r="H21" s="12">
        <f t="shared" si="1"/>
        <v>100</v>
      </c>
      <c r="I21" s="16">
        <v>4</v>
      </c>
      <c r="J21" s="18">
        <v>4</v>
      </c>
      <c r="K21" s="22">
        <f t="shared" si="5"/>
        <v>100</v>
      </c>
      <c r="L21" s="18">
        <v>4</v>
      </c>
      <c r="M21" s="18">
        <v>4</v>
      </c>
      <c r="N21" s="22">
        <f t="shared" si="6"/>
        <v>100</v>
      </c>
      <c r="O21" s="33">
        <v>4</v>
      </c>
      <c r="P21" s="25">
        <f t="shared" si="3"/>
        <v>100</v>
      </c>
      <c r="Q21" s="3"/>
      <c r="R21" s="24"/>
      <c r="S21" s="16">
        <v>4</v>
      </c>
      <c r="T21" s="11">
        <v>4</v>
      </c>
      <c r="U21" s="12">
        <f t="shared" si="4"/>
        <v>100</v>
      </c>
      <c r="V21" s="18">
        <v>2</v>
      </c>
      <c r="W21" s="18">
        <v>2</v>
      </c>
      <c r="X21" s="12"/>
      <c r="Y21" s="16">
        <v>4</v>
      </c>
      <c r="Z21" s="16">
        <v>4</v>
      </c>
      <c r="AA21" s="12">
        <f t="shared" si="7"/>
        <v>100</v>
      </c>
      <c r="AB21" s="60">
        <v>4</v>
      </c>
      <c r="AC21" s="39">
        <f t="shared" si="2"/>
        <v>100</v>
      </c>
      <c r="AD21" s="3"/>
      <c r="AE21" s="3"/>
      <c r="AF21" s="3">
        <v>5</v>
      </c>
    </row>
    <row r="22" spans="1:32" ht="15">
      <c r="A22" s="3" t="s">
        <v>5</v>
      </c>
      <c r="B22" s="4" t="s">
        <v>21</v>
      </c>
      <c r="C22" s="10">
        <v>5</v>
      </c>
      <c r="D22" s="37">
        <v>2</v>
      </c>
      <c r="E22" s="12">
        <f t="shared" si="0"/>
        <v>40</v>
      </c>
      <c r="F22" s="16">
        <v>2</v>
      </c>
      <c r="G22" s="11">
        <v>2</v>
      </c>
      <c r="H22" s="12">
        <f t="shared" si="1"/>
        <v>100</v>
      </c>
      <c r="I22" s="16">
        <v>2</v>
      </c>
      <c r="J22" s="18">
        <v>2</v>
      </c>
      <c r="K22" s="22">
        <f t="shared" si="5"/>
        <v>100</v>
      </c>
      <c r="L22" s="18">
        <v>2</v>
      </c>
      <c r="M22" s="18">
        <v>2</v>
      </c>
      <c r="N22" s="22">
        <f t="shared" si="6"/>
        <v>100</v>
      </c>
      <c r="O22" s="33">
        <v>2</v>
      </c>
      <c r="P22" s="25">
        <f t="shared" si="3"/>
        <v>100</v>
      </c>
      <c r="Q22" s="3"/>
      <c r="R22" s="24"/>
      <c r="S22" s="16">
        <v>2</v>
      </c>
      <c r="T22" s="11">
        <v>2</v>
      </c>
      <c r="U22" s="12">
        <f t="shared" si="4"/>
        <v>100</v>
      </c>
      <c r="V22" s="18">
        <v>4</v>
      </c>
      <c r="W22" s="18">
        <v>4</v>
      </c>
      <c r="X22" s="12"/>
      <c r="Y22" s="16">
        <v>2</v>
      </c>
      <c r="Z22" s="16">
        <v>2</v>
      </c>
      <c r="AA22" s="12">
        <f t="shared" si="7"/>
        <v>100</v>
      </c>
      <c r="AB22" s="60">
        <v>1</v>
      </c>
      <c r="AC22" s="39">
        <f t="shared" si="2"/>
        <v>50</v>
      </c>
      <c r="AD22" s="3"/>
      <c r="AE22" s="3"/>
      <c r="AF22" s="3">
        <v>5</v>
      </c>
    </row>
    <row r="23" spans="1:32" ht="30">
      <c r="A23" s="3" t="s">
        <v>12</v>
      </c>
      <c r="B23" s="4" t="s">
        <v>22</v>
      </c>
      <c r="C23" s="10">
        <v>8</v>
      </c>
      <c r="D23" s="37">
        <v>8</v>
      </c>
      <c r="E23" s="12">
        <f t="shared" si="0"/>
        <v>100</v>
      </c>
      <c r="F23" s="16">
        <v>8</v>
      </c>
      <c r="G23" s="11">
        <v>8</v>
      </c>
      <c r="H23" s="12">
        <f t="shared" si="1"/>
        <v>100</v>
      </c>
      <c r="I23" s="16">
        <v>8</v>
      </c>
      <c r="J23" s="18">
        <v>8</v>
      </c>
      <c r="K23" s="22">
        <f t="shared" si="5"/>
        <v>100</v>
      </c>
      <c r="L23" s="18">
        <v>8</v>
      </c>
      <c r="M23" s="18">
        <v>8</v>
      </c>
      <c r="N23" s="22">
        <f t="shared" si="6"/>
        <v>100</v>
      </c>
      <c r="O23" s="33">
        <v>7</v>
      </c>
      <c r="P23" s="25">
        <f t="shared" si="3"/>
        <v>87.5</v>
      </c>
      <c r="Q23" s="3"/>
      <c r="R23" s="24"/>
      <c r="S23" s="16">
        <v>8</v>
      </c>
      <c r="T23" s="11">
        <v>7</v>
      </c>
      <c r="U23" s="12">
        <f t="shared" si="4"/>
        <v>87.5</v>
      </c>
      <c r="V23" s="18">
        <v>8</v>
      </c>
      <c r="W23" s="18">
        <v>7</v>
      </c>
      <c r="X23" s="12"/>
      <c r="Y23" s="16">
        <v>8</v>
      </c>
      <c r="Z23" s="16">
        <v>7</v>
      </c>
      <c r="AA23" s="12">
        <f t="shared" si="7"/>
        <v>87.5</v>
      </c>
      <c r="AB23" s="60">
        <v>7</v>
      </c>
      <c r="AC23" s="39">
        <f t="shared" si="2"/>
        <v>100</v>
      </c>
      <c r="AD23" s="3"/>
      <c r="AE23" s="3"/>
      <c r="AF23" s="3">
        <v>10</v>
      </c>
    </row>
    <row r="24" spans="1:32" ht="30">
      <c r="A24" s="3" t="s">
        <v>14</v>
      </c>
      <c r="B24" s="29" t="s">
        <v>31</v>
      </c>
      <c r="C24" s="10">
        <v>6</v>
      </c>
      <c r="D24" s="37">
        <v>5</v>
      </c>
      <c r="E24" s="12">
        <f t="shared" si="0"/>
        <v>83.33333333333334</v>
      </c>
      <c r="F24" s="16">
        <v>5</v>
      </c>
      <c r="G24" s="11">
        <v>5</v>
      </c>
      <c r="H24" s="12">
        <f t="shared" si="1"/>
        <v>100</v>
      </c>
      <c r="I24" s="16">
        <v>5</v>
      </c>
      <c r="J24" s="18">
        <v>3</v>
      </c>
      <c r="K24" s="22">
        <f t="shared" si="5"/>
        <v>60</v>
      </c>
      <c r="L24" s="18">
        <v>5</v>
      </c>
      <c r="M24" s="18">
        <v>3</v>
      </c>
      <c r="N24" s="22">
        <f t="shared" si="6"/>
        <v>60</v>
      </c>
      <c r="O24" s="33">
        <v>3</v>
      </c>
      <c r="P24" s="25">
        <f t="shared" si="3"/>
        <v>60</v>
      </c>
      <c r="Q24" s="3"/>
      <c r="R24" s="24"/>
      <c r="S24" s="16">
        <v>5</v>
      </c>
      <c r="T24" s="11">
        <v>3</v>
      </c>
      <c r="U24" s="12">
        <f t="shared" si="4"/>
        <v>60</v>
      </c>
      <c r="V24" s="18">
        <v>3</v>
      </c>
      <c r="W24" s="18">
        <v>3</v>
      </c>
      <c r="X24" s="12"/>
      <c r="Y24" s="16">
        <v>3</v>
      </c>
      <c r="Z24" s="16">
        <v>2</v>
      </c>
      <c r="AA24" s="12">
        <f t="shared" si="7"/>
        <v>66.66666666666666</v>
      </c>
      <c r="AB24" s="60">
        <v>2</v>
      </c>
      <c r="AC24" s="39">
        <f t="shared" si="2"/>
        <v>66.66666666666666</v>
      </c>
      <c r="AD24" s="3"/>
      <c r="AE24" s="3"/>
      <c r="AF24" s="3">
        <v>0</v>
      </c>
    </row>
    <row r="25" spans="1:32" ht="30">
      <c r="A25" s="3" t="s">
        <v>26</v>
      </c>
      <c r="B25" s="4" t="s">
        <v>24</v>
      </c>
      <c r="C25" s="14">
        <v>893</v>
      </c>
      <c r="D25" s="37">
        <v>863</v>
      </c>
      <c r="E25" s="12">
        <f t="shared" si="0"/>
        <v>96.64053751399776</v>
      </c>
      <c r="F25" s="16">
        <v>71</v>
      </c>
      <c r="G25" s="11">
        <v>293</v>
      </c>
      <c r="H25" s="12">
        <f t="shared" si="1"/>
        <v>412.6760563380282</v>
      </c>
      <c r="I25" s="16">
        <v>132</v>
      </c>
      <c r="J25" s="18">
        <v>621</v>
      </c>
      <c r="K25" s="22">
        <f t="shared" si="5"/>
        <v>470.45454545454544</v>
      </c>
      <c r="L25" s="18">
        <v>219</v>
      </c>
      <c r="M25" s="18">
        <v>678</v>
      </c>
      <c r="N25" s="22">
        <f t="shared" si="6"/>
        <v>309.5890410958904</v>
      </c>
      <c r="O25" s="33">
        <v>878</v>
      </c>
      <c r="P25" s="25">
        <f t="shared" si="3"/>
        <v>101.73812282734647</v>
      </c>
      <c r="Q25" s="5"/>
      <c r="R25" s="24"/>
      <c r="S25" s="16">
        <v>71</v>
      </c>
      <c r="T25" s="11">
        <v>367</v>
      </c>
      <c r="U25" s="12">
        <f t="shared" si="4"/>
        <v>516.9014084507043</v>
      </c>
      <c r="V25" s="18">
        <v>621</v>
      </c>
      <c r="W25" s="18">
        <v>613</v>
      </c>
      <c r="X25" s="12">
        <f>W25/V25*100</f>
        <v>98.71175523349437</v>
      </c>
      <c r="Y25" s="16">
        <v>678</v>
      </c>
      <c r="Z25" s="16">
        <v>709</v>
      </c>
      <c r="AA25" s="12">
        <f t="shared" si="7"/>
        <v>104.57227138643069</v>
      </c>
      <c r="AB25" s="60">
        <v>982</v>
      </c>
      <c r="AC25" s="12">
        <f t="shared" si="2"/>
        <v>111.84510250569477</v>
      </c>
      <c r="AD25" s="5"/>
      <c r="AE25" s="5"/>
      <c r="AF25" s="5">
        <v>1697</v>
      </c>
    </row>
    <row r="26" spans="1:32" ht="15">
      <c r="A26" s="3" t="s">
        <v>3</v>
      </c>
      <c r="B26" s="4" t="s">
        <v>25</v>
      </c>
      <c r="C26" s="14">
        <v>1816</v>
      </c>
      <c r="D26" s="37">
        <v>3016</v>
      </c>
      <c r="E26" s="12">
        <f t="shared" si="0"/>
        <v>166.07929515418502</v>
      </c>
      <c r="F26" s="16">
        <v>508</v>
      </c>
      <c r="G26" s="11">
        <v>573</v>
      </c>
      <c r="H26" s="12">
        <f t="shared" si="1"/>
        <v>112.79527559055119</v>
      </c>
      <c r="I26" s="16">
        <v>847</v>
      </c>
      <c r="J26" s="26">
        <v>1151</v>
      </c>
      <c r="K26" s="22">
        <f t="shared" si="5"/>
        <v>135.8913813459268</v>
      </c>
      <c r="L26" s="26">
        <v>1339</v>
      </c>
      <c r="M26" s="26">
        <v>1401</v>
      </c>
      <c r="N26" s="22">
        <f t="shared" si="6"/>
        <v>104.63032113517549</v>
      </c>
      <c r="O26" s="33">
        <v>2014</v>
      </c>
      <c r="P26" s="25">
        <f t="shared" si="3"/>
        <v>66.77718832891246</v>
      </c>
      <c r="Q26" s="5"/>
      <c r="R26" s="24"/>
      <c r="S26" s="16">
        <v>508</v>
      </c>
      <c r="T26" s="11">
        <v>621</v>
      </c>
      <c r="U26" s="12">
        <f t="shared" si="4"/>
        <v>122.24409448818898</v>
      </c>
      <c r="V26" s="18">
        <v>1151</v>
      </c>
      <c r="W26" s="18">
        <v>1219</v>
      </c>
      <c r="X26" s="12">
        <f>W26/V26*100</f>
        <v>105.90790616854908</v>
      </c>
      <c r="Y26" s="16">
        <v>1401</v>
      </c>
      <c r="Z26" s="16">
        <v>1486</v>
      </c>
      <c r="AA26" s="12">
        <f t="shared" si="7"/>
        <v>106.06709493219128</v>
      </c>
      <c r="AB26" s="60">
        <v>1996</v>
      </c>
      <c r="AC26" s="12">
        <f t="shared" si="2"/>
        <v>99.10625620655412</v>
      </c>
      <c r="AD26" s="5"/>
      <c r="AE26" s="5"/>
      <c r="AF26" s="5">
        <v>1941</v>
      </c>
    </row>
    <row r="27" spans="1:32" ht="15">
      <c r="A27" s="3" t="s">
        <v>4</v>
      </c>
      <c r="B27" s="4" t="s">
        <v>36</v>
      </c>
      <c r="C27" s="15">
        <v>207.1</v>
      </c>
      <c r="D27" s="37">
        <v>258.1</v>
      </c>
      <c r="E27" s="12">
        <f t="shared" si="0"/>
        <v>124.62578464509899</v>
      </c>
      <c r="F27" s="16">
        <v>69.5</v>
      </c>
      <c r="G27" s="11">
        <v>80</v>
      </c>
      <c r="H27" s="12">
        <f t="shared" si="1"/>
        <v>115.10791366906474</v>
      </c>
      <c r="I27" s="16">
        <v>83.8</v>
      </c>
      <c r="J27" s="22">
        <v>101.2</v>
      </c>
      <c r="K27" s="22">
        <f t="shared" si="5"/>
        <v>120.76372315035799</v>
      </c>
      <c r="L27" s="27">
        <v>104.7</v>
      </c>
      <c r="M27" s="27">
        <v>170.8</v>
      </c>
      <c r="N27" s="22">
        <f t="shared" si="6"/>
        <v>163.13276026743074</v>
      </c>
      <c r="O27" s="34">
        <v>259.2</v>
      </c>
      <c r="P27" s="25">
        <f t="shared" si="3"/>
        <v>100.42619139868268</v>
      </c>
      <c r="Q27" s="28"/>
      <c r="R27" s="24"/>
      <c r="S27" s="16">
        <v>69.5</v>
      </c>
      <c r="T27" s="11">
        <v>54.3</v>
      </c>
      <c r="U27" s="12">
        <f t="shared" si="4"/>
        <v>78.12949640287769</v>
      </c>
      <c r="V27" s="22">
        <v>101.2</v>
      </c>
      <c r="W27" s="22">
        <v>98.3</v>
      </c>
      <c r="X27" s="12">
        <f>W27/V27*100</f>
        <v>97.13438735177866</v>
      </c>
      <c r="Y27" s="12">
        <v>170.8</v>
      </c>
      <c r="Z27" s="12">
        <v>127.8</v>
      </c>
      <c r="AA27" s="12">
        <f t="shared" si="7"/>
        <v>74.82435597189695</v>
      </c>
      <c r="AB27" s="52">
        <v>182.6</v>
      </c>
      <c r="AC27" s="12">
        <f t="shared" si="2"/>
        <v>70.44753086419753</v>
      </c>
      <c r="AD27" s="6"/>
      <c r="AE27" s="6"/>
      <c r="AF27" s="6">
        <v>305.6</v>
      </c>
    </row>
    <row r="28" spans="1:32" ht="15">
      <c r="A28" s="3" t="s">
        <v>28</v>
      </c>
      <c r="B28" s="4" t="s">
        <v>27</v>
      </c>
      <c r="C28" s="14">
        <v>3287</v>
      </c>
      <c r="D28" s="37">
        <v>3295</v>
      </c>
      <c r="E28" s="12">
        <f t="shared" si="0"/>
        <v>100.24338302403409</v>
      </c>
      <c r="F28" s="16">
        <v>743</v>
      </c>
      <c r="G28" s="11">
        <v>295</v>
      </c>
      <c r="H28" s="12">
        <f t="shared" si="1"/>
        <v>39.703903095558545</v>
      </c>
      <c r="I28" s="16">
        <v>1466</v>
      </c>
      <c r="J28" s="18">
        <v>883</v>
      </c>
      <c r="K28" s="22">
        <f t="shared" si="5"/>
        <v>60.23192360163711</v>
      </c>
      <c r="L28" s="26">
        <v>2973</v>
      </c>
      <c r="M28" s="26">
        <v>1459</v>
      </c>
      <c r="N28" s="22">
        <f t="shared" si="6"/>
        <v>49.075008409014465</v>
      </c>
      <c r="O28" s="33">
        <v>2095</v>
      </c>
      <c r="P28" s="25">
        <f t="shared" si="3"/>
        <v>63.58118361153262</v>
      </c>
      <c r="Q28" s="5"/>
      <c r="R28" s="24"/>
      <c r="S28" s="16">
        <v>743</v>
      </c>
      <c r="T28" s="11">
        <v>521</v>
      </c>
      <c r="U28" s="12">
        <f t="shared" si="4"/>
        <v>70.12113055181696</v>
      </c>
      <c r="V28" s="18">
        <v>883</v>
      </c>
      <c r="W28" s="18">
        <v>1795</v>
      </c>
      <c r="X28" s="12">
        <f>W28/V28*100</f>
        <v>203.2842582106455</v>
      </c>
      <c r="Y28" s="16">
        <v>1459</v>
      </c>
      <c r="Z28" s="16">
        <v>3280</v>
      </c>
      <c r="AA28" s="12">
        <f t="shared" si="7"/>
        <v>224.8115147361206</v>
      </c>
      <c r="AB28" s="60">
        <v>3156</v>
      </c>
      <c r="AC28" s="12">
        <f t="shared" si="2"/>
        <v>150.64439140811456</v>
      </c>
      <c r="AD28" s="5"/>
      <c r="AE28" s="5"/>
      <c r="AF28" s="5">
        <v>2510</v>
      </c>
    </row>
  </sheetData>
  <sheetProtection/>
  <mergeCells count="2">
    <mergeCell ref="B2:J2"/>
    <mergeCell ref="B3:J3"/>
  </mergeCells>
  <printOptions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PC5</cp:lastModifiedBy>
  <cp:lastPrinted>2019-01-22T12:05:44Z</cp:lastPrinted>
  <dcterms:created xsi:type="dcterms:W3CDTF">2017-07-27T07:55:15Z</dcterms:created>
  <dcterms:modified xsi:type="dcterms:W3CDTF">2020-01-27T10:03:16Z</dcterms:modified>
  <cp:category/>
  <cp:version/>
  <cp:contentType/>
  <cp:contentStatus/>
</cp:coreProperties>
</file>