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Секторальна програма\2Й КОНКУРС 2020\на сайт\в раздел Секторалки\"/>
    </mc:Choice>
  </mc:AlternateContent>
  <bookViews>
    <workbookView xWindow="0" yWindow="0" windowWidth="28800" windowHeight="12330"/>
  </bookViews>
  <sheets>
    <sheet name="додаток 2" sheetId="2" r:id="rId1"/>
  </sheets>
  <definedNames>
    <definedName name="_xlnm._FilterDatabase" localSheetId="0" hidden="1">'додаток 2'!$A$5:$W$20</definedName>
    <definedName name="_xlnm.Print_Area" localSheetId="0">'додаток 2'!$A$1:$H$78</definedName>
  </definedNames>
  <calcPr calcId="181029"/>
</workbook>
</file>

<file path=xl/calcChain.xml><?xml version="1.0" encoding="utf-8"?>
<calcChain xmlns="http://schemas.openxmlformats.org/spreadsheetml/2006/main">
  <c r="G64" i="2" l="1"/>
  <c r="F64" i="2"/>
  <c r="G55" i="2"/>
  <c r="F55" i="2"/>
  <c r="G46" i="2"/>
  <c r="F46" i="2"/>
  <c r="G38" i="2"/>
  <c r="F38" i="2"/>
  <c r="G29" i="2"/>
  <c r="F29" i="2"/>
  <c r="G21" i="2"/>
  <c r="F21" i="2"/>
  <c r="G75" i="2" l="1"/>
  <c r="G76" i="2" s="1"/>
  <c r="F75" i="2"/>
  <c r="F76" i="2" s="1"/>
  <c r="H74" i="2"/>
  <c r="H73" i="2"/>
  <c r="H72" i="2"/>
  <c r="H71" i="2"/>
  <c r="H70" i="2"/>
  <c r="H69" i="2"/>
  <c r="H68" i="2"/>
  <c r="H67" i="2"/>
  <c r="H66" i="2"/>
  <c r="J73" i="2"/>
  <c r="J70" i="2"/>
  <c r="J68" i="2"/>
  <c r="J67" i="2"/>
  <c r="H63" i="2"/>
  <c r="H62" i="2"/>
  <c r="H61" i="2"/>
  <c r="H60" i="2"/>
  <c r="H59" i="2"/>
  <c r="H58" i="2"/>
  <c r="H57" i="2"/>
  <c r="H64" i="2" l="1"/>
  <c r="H75" i="2"/>
  <c r="H54" i="2"/>
  <c r="H53" i="2"/>
  <c r="H52" i="2"/>
  <c r="H51" i="2"/>
  <c r="H50" i="2"/>
  <c r="H49" i="2"/>
  <c r="H48" i="2"/>
  <c r="H55" i="2" l="1"/>
  <c r="H45" i="2"/>
  <c r="H44" i="2"/>
  <c r="H43" i="2"/>
  <c r="H42" i="2"/>
  <c r="H41" i="2"/>
  <c r="H40" i="2"/>
  <c r="H46" i="2" l="1"/>
  <c r="H37" i="2"/>
  <c r="H36" i="2"/>
  <c r="H35" i="2"/>
  <c r="H34" i="2"/>
  <c r="H33" i="2"/>
  <c r="H32" i="2"/>
  <c r="H31" i="2"/>
  <c r="H38" i="2" l="1"/>
  <c r="H28" i="2"/>
  <c r="H27" i="2"/>
  <c r="H26" i="2"/>
  <c r="H25" i="2"/>
  <c r="H24" i="2"/>
  <c r="H23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21" i="2" l="1"/>
  <c r="H29" i="2"/>
  <c r="H76" i="2" l="1"/>
</calcChain>
</file>

<file path=xl/sharedStrings.xml><?xml version="1.0" encoding="utf-8"?>
<sst xmlns="http://schemas.openxmlformats.org/spreadsheetml/2006/main" count="209" uniqueCount="148">
  <si>
    <t>Назва проєкту</t>
  </si>
  <si>
    <t>Напрям програми регіонального розвитку</t>
  </si>
  <si>
    <t>Фінансування з державного бюджету за 1 рік, тис грн</t>
  </si>
  <si>
    <t>Фінансування з державного бюджету за 2 рік, тис грн</t>
  </si>
  <si>
    <t>Фінансування з місцевого бюджету разом, тис грн</t>
  </si>
  <si>
    <t>Фінансування з місцевого бюджету за 1 рік, тис грн</t>
  </si>
  <si>
    <t>Фінансування з місцевого бюджету за 2 рік, тис грн</t>
  </si>
  <si>
    <t>Фінансування з інших джерел разом, тис грн</t>
  </si>
  <si>
    <t>Фінансування з інших джерел за 1 рік, тис грн</t>
  </si>
  <si>
    <t>Фінансування з інших джерел за 2 рік, тис грн</t>
  </si>
  <si>
    <t>Загальні цілі</t>
  </si>
  <si>
    <t>Конкретні цілі</t>
  </si>
  <si>
    <t>Діяльність за проєктом</t>
  </si>
  <si>
    <t>Ефективність реалізації</t>
  </si>
  <si>
    <t>Очікувані результати</t>
  </si>
  <si>
    <t>Телефон замовника</t>
  </si>
  <si>
    <t>Електронна пошта замовника</t>
  </si>
  <si>
    <t>Тривалість проєкту, місяців</t>
  </si>
  <si>
    <t xml:space="preserve">№ п/п </t>
  </si>
  <si>
    <t>Економіко-соціальний бізнес - інкубатор для ОТГ</t>
  </si>
  <si>
    <t>Миколаївська обласна державна адміністрація</t>
  </si>
  <si>
    <t>Інкубатор з запуску бізнесу у сфері аквакультури (AQUABATOR)</t>
  </si>
  <si>
    <t>Розвиток Інноваційного Кластеру «RInnoHUB»</t>
  </si>
  <si>
    <t>Львівська обласна державна адміністрація</t>
  </si>
  <si>
    <t>Створення та інституційне наповнення Інвестиційного парку “Відновлення зрошення Херсонщини”</t>
  </si>
  <si>
    <t>Створення агропромислового парку у м. Шепетівка</t>
  </si>
  <si>
    <t>МІНІСТЕРСТВО ОСВІТИ І НАУКИ УКРАЇНИ</t>
  </si>
  <si>
    <t>Розвиток біоекономіки Західного регіону України: виробництво екотари з біодеградабельних полімерів</t>
  </si>
  <si>
    <t>Створення SMART Volyn Hub як об’єкта інноваційної інфраструктури у Волинській області»</t>
  </si>
  <si>
    <t>Вінницька обласна державна адміністрація</t>
  </si>
  <si>
    <t>Розбудова екосистеми інновацій Івано-Франківська</t>
  </si>
  <si>
    <t>Створення мережі бізнес-хабів у Закарпатській області»</t>
  </si>
  <si>
    <t xml:space="preserve">Розвиток підприємств у сфері сироваріння в громадах Рівненської та Волинської областей
</t>
  </si>
  <si>
    <t>Креативний ХАБ «Територія успіху»</t>
  </si>
  <si>
    <t>Центр розвитку соціального підприємництва</t>
  </si>
  <si>
    <t>Чернігівська обласна державна адміністрація</t>
  </si>
  <si>
    <t>AGROHUB Chernihiv Region</t>
  </si>
  <si>
    <t>Створення парку агропереробки «ФрутБанк» з формування доданої вартості на продукцію малих та середніх виробників Львівщини</t>
  </si>
  <si>
    <t>Мостиська міська рада Львівської області</t>
  </si>
  <si>
    <t>Створення агро-туристичного кластеру «Слобожанське коноплярство» - візитівки та одного з «магнітів» Сумщини та України</t>
  </si>
  <si>
    <t>Сумська обласна державна адміністрація</t>
  </si>
  <si>
    <t>Створення мережі центрів підтримки бізнесу/підприємців у Київській області</t>
  </si>
  <si>
    <t>Підтримка кооперативного руху у Городоцькій міській ОТГ шляхом будівництва цеху для переробки молока та виготовлення молочної продукції</t>
  </si>
  <si>
    <t>Міжрегіональний інноваційний центр сприяння розвитку сільських територій «Smart Agro Hub»</t>
  </si>
  <si>
    <t>Міністерство розвитку громад та територій України</t>
  </si>
  <si>
    <t>EXPORT AID  - підтримка експортної діяльності Чернігівської області</t>
  </si>
  <si>
    <t>2.1. Диверсифікація підприємницької діяльності у сільській місцевості (12000 тис грн — 48000 тис грн)</t>
  </si>
  <si>
    <t>1.3. Стимулювання розвитку інноваційної інфраструктури та підтримка інноваційної діяльності (5000 тис грн — 12000 тис грн)</t>
  </si>
  <si>
    <t>1.2. Підтримка підприємницької діяльності (3600 тис грн — 6000 тис грн)</t>
  </si>
  <si>
    <t>1.4. Стимулювання розвитку промислового інвестування (12000 тис грн — 48000 тис грн)</t>
  </si>
  <si>
    <t>1.1. Формування сприятливого інвестиційного клімату, розвиток інвестиційного та експортного потенціалу (3600 тис грн — 6000 тис грн)</t>
  </si>
  <si>
    <t xml:space="preserve">    </t>
  </si>
  <si>
    <t>Загальна вартість проєкту регіонального розвитку, тис грн</t>
  </si>
  <si>
    <t>всього</t>
  </si>
  <si>
    <t>державний бюджет</t>
  </si>
  <si>
    <t>місцеві бюджети та інші джерела</t>
  </si>
  <si>
    <t>1. "Інноваційна економіка та інвестиції"</t>
  </si>
  <si>
    <t>2. "Сільський розвиток"</t>
  </si>
  <si>
    <t>3. "Розвиток туризму"</t>
  </si>
  <si>
    <t>Створення комунікаційної єврорегіональної  Платформи "ідеальних"  міст для переорієнтації туризму в Івано-Франківській області</t>
  </si>
  <si>
    <t>3.1. Туристична інфраструктура (5000 тис грн — 24000 тис грн)</t>
  </si>
  <si>
    <t>TourTurka 2.0 «Пізнання етно-культури бойківського краю Турківського району Львівської області»</t>
  </si>
  <si>
    <t>Підвищення туристичної привабливості м. Новгород-Сіверський Чернігівської області</t>
  </si>
  <si>
    <t>Збереження замків Закарпаття</t>
  </si>
  <si>
    <t>Виноградівська міська рада Закарпатської області</t>
  </si>
  <si>
    <t>3.2. Збереження об’єктів культурної спадщини (5000 тис грн — 16000 тис грн)</t>
  </si>
  <si>
    <t>Глемпінги – створення ексклюзивного туристичного продукту в природоохоронних територіях»</t>
  </si>
  <si>
    <t>Міністерство захисту довкілля та природних ресурсів України</t>
  </si>
  <si>
    <t>Реставрація пам’ятки архітектури Художнього музею М.Біласа (вілла «Гопляна») на майдані Кобзаря в м.Трускавці Львівської області</t>
  </si>
  <si>
    <t>Чернігівське князівство від тисячолітньої історії до сучасної туристичної промоції</t>
  </si>
  <si>
    <t>4. "Розвиток людського потенціалу"</t>
  </si>
  <si>
    <t>Розвиток людського капіталу в агро-органічному секторі економіки</t>
  </si>
  <si>
    <t>4.1. Люди (3600 тис грн — 6000 тис грн)</t>
  </si>
  <si>
    <t>Технологічне майбутнє Вінниччини. Навчання школярів області основам робототехніки, програмування та інноваційного підприємництва</t>
  </si>
  <si>
    <t>Навчально-практичний центр інноваційних технологій в лісогосподарській галузі – нова якість фахівців лісового господарства</t>
  </si>
  <si>
    <t>Підвищення якості підготовки спеціалістів для ефективного та екологічного газовидобування</t>
  </si>
  <si>
    <t>Науково-технологічний центр КАУ (НТЦ КАУ)</t>
  </si>
  <si>
    <t>4.2. Інституції та мережі (3600 тис грн — 12000 тис грн)</t>
  </si>
  <si>
    <t>Трансформація вугільних регіонів України (пілотні проєкти Донецької та Львівської областей)</t>
  </si>
  <si>
    <t>5.4. Сприяння інтеграції регіонів та у регіонах (5000 тис грн — 48000 тис грн)</t>
  </si>
  <si>
    <t>Карпатська мережа регіонального розвитку 2.0</t>
  </si>
  <si>
    <t>Літня мистецька академія</t>
  </si>
  <si>
    <t>5.1. Створення можливостей для співробітництва регіонів у сфері освіти, культури, історичних та культурологічних досліджень (3600 тис грн — 6000 тис грн)</t>
  </si>
  <si>
    <t xml:space="preserve">Спільне коріння як поштовх до сталого розвитку Новоселицької та Новоолександрівської об’єднаних територіальних громад. </t>
  </si>
  <si>
    <t xml:space="preserve">Сприяння інформаційній реінтеграції непідконтрольної частини Луганської області шляхом створення регіонального інформаційного агентства на базі КП «МедіаПростір» </t>
  </si>
  <si>
    <t>5.2. Формування привабливого образу регіонів в Україні, інтеграція регіональних ідентичностей у загальноукраїнську ідентичність (3600 тис грн — 16000 тис грн)</t>
  </si>
  <si>
    <t>Фестиваль театральних колективів закладів освіти за п’єсами європейських авторів у власних перекладах «Театр-International»</t>
  </si>
  <si>
    <t>Розвиток освітньої системи України та покращення регіональної взаємодії на основі єдиної об’єднавчої платформи студентства України</t>
  </si>
  <si>
    <t>5. "Загальноукраїнська солідарність"</t>
  </si>
  <si>
    <t>6. "Підтримка розвитку депресивних територій"</t>
  </si>
  <si>
    <t>Розвиток малонаселених сільських територій Тростянецької ОТГ через стимулювання МСП в туристичній сфері</t>
  </si>
  <si>
    <t>6.1. Розвиток сільських територій (3600 тис грн — 6000 тис грн)</t>
  </si>
  <si>
    <t>Славутич – міжрегіональна велорекреація для оздоровлення та відпочинку</t>
  </si>
  <si>
    <t>6.3. Розвиток малих та середніх міст як регіональних точок зростання (3600 тис грн — 18000 тис грн)</t>
  </si>
  <si>
    <t>Заходи з провадження сортування та  утилізації сміття в природно-заповідних зонах Карпат</t>
  </si>
  <si>
    <t>Нова Шепетівка: від планів до дій!</t>
  </si>
  <si>
    <t>Реновація центральної частини міста Тетіїв «Старе місто»</t>
  </si>
  <si>
    <t>Відкритий простір Закарпаття</t>
  </si>
  <si>
    <t>Закарпатська обласна рада</t>
  </si>
  <si>
    <t>Створення простору для комфортного відпочинку жителів та гостей у м.Збаражі  з метою покращення якості життя населення шляхом проведення капітального ремонту прибережної зони озера як одного з елементів розвитку міської інфраструктури. (І етап)</t>
  </si>
  <si>
    <t>7. "Ефективне управління регіональним розвитком"</t>
  </si>
  <si>
    <t>Мережа індустріальних парків «Західний індустріальний кластер»</t>
  </si>
  <si>
    <t>7.2. Співфінансування проектів  регіонального розвитку, що супроводжуються агенціями регіонального розвитку, утвореними відповідно до Закону України «Про засади державної регіональної політики» (5000 тис грн — 12000 тис грн)</t>
  </si>
  <si>
    <t>Співробітництво задля економічного зростання Карпат (громад Закарпатської, Львівської, Чернівецької, Івано-Франківської областей)</t>
  </si>
  <si>
    <t>Розвиток хаб-ситеми підтримки підприємництва, інновацій та стартапів в Чернігівській області</t>
  </si>
  <si>
    <t>Портал місцевої статистики та відкритих даних громад Львівщини - інструмент прийняття збалансованих рішень</t>
  </si>
  <si>
    <t>7.1. Інформаційно-аналітичне та інституційне забезпечення регіонального розвитку (1200 тис грн — 1600 тис грн)</t>
  </si>
  <si>
    <t>Створення інформаційно-аналітичної системи управління регіональним розвитком, як якісної підсистеми в стратегічному плануванні територій Вінницької області</t>
  </si>
  <si>
    <t>Розвиток підприємницького потенціалу в мешканців сільської місцевості через запуск громадських майстерень в 9-ти громадах Черкаської області</t>
  </si>
  <si>
    <t>Створення інформаційно-аналітичної системи для контролю за процесом будівництва</t>
  </si>
  <si>
    <t>Підвищення рівня інституційного потенціалу регіонального розвитку об’єднаних територіальних громад Київської області шляхом навчання представників органів самоврядування сталому економічному розвитку громад</t>
  </si>
  <si>
    <t>Впровадження елементів «smart citу» в сільських громадах Черкаської області</t>
  </si>
  <si>
    <t>Всього по програмі:</t>
  </si>
  <si>
    <t>Разом:</t>
  </si>
  <si>
    <t>Перелік рекомендованих до фінансування проектів-переможців конкурсного відбору проектів регіонального розвитку, які можуть реалізовуватися за рахунок коштів державного бюджету, отриманих від Європейського Союзу</t>
  </si>
  <si>
    <t>Волинська обласна державна адміністрація</t>
  </si>
  <si>
    <t>Заявник проєкту</t>
  </si>
  <si>
    <t xml:space="preserve">Івано-Франківська міська рада
</t>
  </si>
  <si>
    <t xml:space="preserve">Чортківська міська рада Тернопільської області
</t>
  </si>
  <si>
    <t>Агенція регіонального розвитку Київської області</t>
  </si>
  <si>
    <t>Агенція регіонального розвитку Закарпатської області</t>
  </si>
  <si>
    <t xml:space="preserve">Херсонська обласна державна адміністрація
</t>
  </si>
  <si>
    <t>Херсонська обласна державна адміністрація</t>
  </si>
  <si>
    <t>Агенція регіонального розвитку Тернопільської області</t>
  </si>
  <si>
    <t>Миколаївська міська рада</t>
  </si>
  <si>
    <t>Шепетівська міська рада Хмельницької області</t>
  </si>
  <si>
    <t>Збереження лісових насаджень та покращення екологічної безпеки сільських територій Херсонської області за допомогою сучасних IP-систем</t>
  </si>
  <si>
    <t>Козинська сільська рада Рівненської області</t>
  </si>
  <si>
    <t>Городоцька міська рада Хмельницької області</t>
  </si>
  <si>
    <t>Новгород-Сіверська міська рада Чернігівської області</t>
  </si>
  <si>
    <t>Трускавецька міська рада Львівської області</t>
  </si>
  <si>
    <t>Агенція регіонального розвитку Рівненської області</t>
  </si>
  <si>
    <t xml:space="preserve">Маріупольська міська рада Донецької області
</t>
  </si>
  <si>
    <t>НАВЧАЛЬНО-НАУКОВИЙ ЦЕНТР 
«АКАДЕМІЯ БЕЗПЕРЕРВНОЇ ОСВІТИ ТА ОСВІТНІХ 
ТЕХНОЛОГІЙ «LIFELONGLEARNING»</t>
  </si>
  <si>
    <t>Маріупольська міська рада Донецької області</t>
  </si>
  <si>
    <t>Новоселицька міська рада Чернівецької області</t>
  </si>
  <si>
    <t>Військово-цивільна адміністрація  м. Сєвєродонецьк Луганської області</t>
  </si>
  <si>
    <t>Тростянецька міська рада Сумської області</t>
  </si>
  <si>
    <t>Славутицька міська рада Київської області</t>
  </si>
  <si>
    <t>Колочавська сільська рада Закарпатської області</t>
  </si>
  <si>
    <t>Тетіївська міська рада Київської області</t>
  </si>
  <si>
    <t>Збаразька міська рада Тернопільської області</t>
  </si>
  <si>
    <t>Агенція регіонального розвитку Житомирської області</t>
  </si>
  <si>
    <t>Агенція регіонального розвитку Чернігівської області</t>
  </si>
  <si>
    <t>Агенція регіонального розвитку Вінницької області</t>
  </si>
  <si>
    <t>Агенція регіонального розвитку Черкаської області</t>
  </si>
  <si>
    <t>Червонослобідська сільська рада Черкаської області</t>
  </si>
  <si>
    <t>Івано-Франківська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</si>
</sst>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11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 applyFill="0" applyProtection="0"/>
  </cellStyleXfs>
  <cellXfs count="77"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justify" vertical="center"/>
    </xf>
    <xf numFmtId="0" fontId="4" fillId="2" borderId="4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justify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X144"/>
  <sheetViews>
    <sheetView tabSelected="1" zoomScale="91" zoomScaleNormal="91" workbookViewId="0">
      <pane ySplit="5" topLeftCell="A6" activePane="bottomLeft" state="frozen"/>
      <selection pane="bottomLeft" activeCell="A2" sqref="A2:H2"/>
    </sheetView>
  </sheetViews>
  <sheetFormatPr defaultRowHeight="12.75" x14ac:dyDescent="0.2"/>
  <cols>
    <col min="1" max="1" width="4.28515625" style="5" customWidth="1"/>
    <col min="2" max="2" width="29.140625" style="49" customWidth="1"/>
    <col min="3" max="3" width="14.5703125" style="50" customWidth="1"/>
    <col min="4" max="4" width="26.140625" style="61" customWidth="1"/>
    <col min="5" max="5" width="11.140625" style="28" customWidth="1"/>
    <col min="6" max="6" width="11.85546875" style="28" customWidth="1"/>
    <col min="7" max="8" width="12.140625" style="28" customWidth="1"/>
    <col min="9" max="16" width="5.140625" style="30" hidden="1" customWidth="1"/>
    <col min="17" max="21" width="12.5703125" style="30" hidden="1" customWidth="1"/>
    <col min="22" max="22" width="22.5703125" style="30" hidden="1" customWidth="1"/>
    <col min="23" max="23" width="17.85546875" style="30" hidden="1" customWidth="1"/>
    <col min="24" max="24" width="21.7109375" style="30" customWidth="1"/>
    <col min="25" max="25" width="18" style="30" customWidth="1"/>
    <col min="26" max="16384" width="9.140625" style="30"/>
  </cols>
  <sheetData>
    <row r="1" spans="1:24" x14ac:dyDescent="0.2">
      <c r="A1" s="29"/>
      <c r="B1" s="68"/>
      <c r="C1" s="68"/>
      <c r="D1" s="68"/>
      <c r="E1" s="68"/>
      <c r="F1" s="68"/>
      <c r="G1" s="68"/>
      <c r="H1" s="68"/>
    </row>
    <row r="2" spans="1:24" ht="52.5" customHeight="1" x14ac:dyDescent="0.2">
      <c r="A2" s="69" t="s">
        <v>114</v>
      </c>
      <c r="B2" s="69"/>
      <c r="C2" s="69"/>
      <c r="D2" s="69"/>
      <c r="E2" s="69"/>
      <c r="F2" s="69"/>
      <c r="G2" s="69"/>
      <c r="H2" s="69"/>
    </row>
    <row r="3" spans="1:24" x14ac:dyDescent="0.2">
      <c r="A3" s="29"/>
      <c r="B3" s="31"/>
      <c r="C3" s="32"/>
      <c r="D3" s="52"/>
      <c r="E3" s="1"/>
      <c r="F3" s="1"/>
      <c r="G3" s="1"/>
      <c r="H3" s="1"/>
    </row>
    <row r="4" spans="1:24" ht="40.5" customHeight="1" x14ac:dyDescent="0.2">
      <c r="A4" s="73" t="s">
        <v>18</v>
      </c>
      <c r="B4" s="75" t="s">
        <v>0</v>
      </c>
      <c r="C4" s="75" t="s">
        <v>116</v>
      </c>
      <c r="D4" s="75" t="s">
        <v>1</v>
      </c>
      <c r="E4" s="75" t="s">
        <v>17</v>
      </c>
      <c r="F4" s="70" t="s">
        <v>52</v>
      </c>
      <c r="G4" s="71"/>
      <c r="H4" s="72"/>
    </row>
    <row r="5" spans="1:24" s="34" customFormat="1" ht="56.25" customHeight="1" x14ac:dyDescent="0.25">
      <c r="A5" s="74"/>
      <c r="B5" s="76"/>
      <c r="C5" s="76"/>
      <c r="D5" s="76"/>
      <c r="E5" s="76"/>
      <c r="F5" s="2" t="s">
        <v>53</v>
      </c>
      <c r="G5" s="2" t="s">
        <v>54</v>
      </c>
      <c r="H5" s="2" t="s">
        <v>55</v>
      </c>
      <c r="I5" s="33" t="s">
        <v>2</v>
      </c>
      <c r="J5" s="33" t="s">
        <v>3</v>
      </c>
      <c r="K5" s="33" t="s">
        <v>4</v>
      </c>
      <c r="L5" s="33" t="s">
        <v>5</v>
      </c>
      <c r="M5" s="33" t="s">
        <v>6</v>
      </c>
      <c r="N5" s="33" t="s">
        <v>7</v>
      </c>
      <c r="O5" s="33" t="s">
        <v>8</v>
      </c>
      <c r="P5" s="33" t="s">
        <v>9</v>
      </c>
      <c r="Q5" s="33" t="s">
        <v>10</v>
      </c>
      <c r="R5" s="33" t="s">
        <v>11</v>
      </c>
      <c r="S5" s="33" t="s">
        <v>12</v>
      </c>
      <c r="T5" s="34" t="s">
        <v>13</v>
      </c>
      <c r="U5" s="33" t="s">
        <v>14</v>
      </c>
      <c r="V5" s="34" t="s">
        <v>15</v>
      </c>
      <c r="W5" s="33" t="s">
        <v>16</v>
      </c>
    </row>
    <row r="6" spans="1:24" s="34" customFormat="1" ht="25.5" customHeight="1" x14ac:dyDescent="0.25">
      <c r="A6" s="65" t="s">
        <v>56</v>
      </c>
      <c r="B6" s="66"/>
      <c r="C6" s="66"/>
      <c r="D6" s="66"/>
      <c r="E6" s="66"/>
      <c r="F6" s="66"/>
      <c r="G6" s="66"/>
      <c r="H6" s="66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U6" s="33"/>
      <c r="W6" s="33"/>
    </row>
    <row r="7" spans="1:24" s="34" customFormat="1" ht="64.5" customHeight="1" x14ac:dyDescent="0.2">
      <c r="A7" s="35">
        <v>1</v>
      </c>
      <c r="B7" s="36" t="s">
        <v>30</v>
      </c>
      <c r="C7" s="37" t="s">
        <v>117</v>
      </c>
      <c r="D7" s="53" t="s">
        <v>47</v>
      </c>
      <c r="E7" s="3">
        <v>24</v>
      </c>
      <c r="F7" s="4">
        <v>17366.745999999999</v>
      </c>
      <c r="G7" s="4">
        <v>8648.0139999999992</v>
      </c>
      <c r="H7" s="4">
        <f>F7-G7</f>
        <v>8718.732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</row>
    <row r="8" spans="1:24" s="34" customFormat="1" ht="64.5" customHeight="1" x14ac:dyDescent="0.2">
      <c r="A8" s="35">
        <v>2</v>
      </c>
      <c r="B8" s="6" t="s">
        <v>28</v>
      </c>
      <c r="C8" s="7" t="s">
        <v>115</v>
      </c>
      <c r="D8" s="54" t="s">
        <v>47</v>
      </c>
      <c r="E8" s="5">
        <v>36</v>
      </c>
      <c r="F8" s="8">
        <v>15957.84</v>
      </c>
      <c r="G8" s="8">
        <v>7978.92</v>
      </c>
      <c r="H8" s="4">
        <f t="shared" ref="H8:H20" si="0">F8-G8</f>
        <v>7978.92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9" t="s">
        <v>51</v>
      </c>
    </row>
    <row r="9" spans="1:24" s="34" customFormat="1" ht="63.75" x14ac:dyDescent="0.2">
      <c r="A9" s="35">
        <v>3</v>
      </c>
      <c r="B9" s="6" t="s">
        <v>33</v>
      </c>
      <c r="C9" s="7" t="s">
        <v>118</v>
      </c>
      <c r="D9" s="54" t="s">
        <v>47</v>
      </c>
      <c r="E9" s="5">
        <v>36</v>
      </c>
      <c r="F9" s="8">
        <v>23430.55</v>
      </c>
      <c r="G9" s="8">
        <v>11440.95</v>
      </c>
      <c r="H9" s="4">
        <f t="shared" si="0"/>
        <v>11989.599999999999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</row>
    <row r="10" spans="1:24" s="34" customFormat="1" ht="56.25" customHeight="1" x14ac:dyDescent="0.25">
      <c r="A10" s="35">
        <v>4</v>
      </c>
      <c r="B10" s="6" t="s">
        <v>22</v>
      </c>
      <c r="C10" s="7" t="s">
        <v>20</v>
      </c>
      <c r="D10" s="54" t="s">
        <v>47</v>
      </c>
      <c r="E10" s="5">
        <v>36</v>
      </c>
      <c r="F10" s="8">
        <v>5926.5</v>
      </c>
      <c r="G10" s="8">
        <v>5007.1400000000003</v>
      </c>
      <c r="H10" s="4">
        <f t="shared" si="0"/>
        <v>919.35999999999967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39"/>
      <c r="U10" s="40"/>
      <c r="V10" s="39"/>
      <c r="W10" s="40"/>
      <c r="X10" s="39"/>
    </row>
    <row r="11" spans="1:24" s="34" customFormat="1" ht="67.5" customHeight="1" x14ac:dyDescent="0.2">
      <c r="A11" s="35">
        <v>5</v>
      </c>
      <c r="B11" s="6" t="s">
        <v>45</v>
      </c>
      <c r="C11" s="7" t="s">
        <v>35</v>
      </c>
      <c r="D11" s="54" t="s">
        <v>50</v>
      </c>
      <c r="E11" s="5">
        <v>36</v>
      </c>
      <c r="F11" s="8">
        <v>7480</v>
      </c>
      <c r="G11" s="8">
        <v>5940</v>
      </c>
      <c r="H11" s="4">
        <f t="shared" si="0"/>
        <v>1540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</row>
    <row r="12" spans="1:24" s="34" customFormat="1" ht="64.5" customHeight="1" x14ac:dyDescent="0.2">
      <c r="A12" s="35">
        <v>6</v>
      </c>
      <c r="B12" s="42" t="s">
        <v>41</v>
      </c>
      <c r="C12" s="41" t="s">
        <v>119</v>
      </c>
      <c r="D12" s="55" t="s">
        <v>47</v>
      </c>
      <c r="E12" s="5">
        <v>26</v>
      </c>
      <c r="F12" s="8">
        <v>13403.536</v>
      </c>
      <c r="G12" s="8">
        <v>11403.536</v>
      </c>
      <c r="H12" s="4">
        <f t="shared" si="0"/>
        <v>2000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</row>
    <row r="13" spans="1:24" s="34" customFormat="1" ht="64.5" customHeight="1" x14ac:dyDescent="0.25">
      <c r="A13" s="35">
        <v>7</v>
      </c>
      <c r="B13" s="6" t="s">
        <v>19</v>
      </c>
      <c r="C13" s="7" t="s">
        <v>20</v>
      </c>
      <c r="D13" s="55" t="s">
        <v>48</v>
      </c>
      <c r="E13" s="5">
        <v>36</v>
      </c>
      <c r="F13" s="8">
        <v>5910.9719999999998</v>
      </c>
      <c r="G13" s="8">
        <v>4892.4709999999995</v>
      </c>
      <c r="H13" s="4">
        <f t="shared" si="0"/>
        <v>1018.5010000000002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9"/>
      <c r="U13" s="40"/>
      <c r="V13" s="39"/>
      <c r="W13" s="40"/>
      <c r="X13" s="39"/>
    </row>
    <row r="14" spans="1:24" s="34" customFormat="1" ht="63" customHeight="1" x14ac:dyDescent="0.2">
      <c r="A14" s="35">
        <v>8</v>
      </c>
      <c r="B14" s="43" t="s">
        <v>31</v>
      </c>
      <c r="C14" s="19" t="s">
        <v>120</v>
      </c>
      <c r="D14" s="55" t="s">
        <v>48</v>
      </c>
      <c r="E14" s="5">
        <v>12</v>
      </c>
      <c r="F14" s="8">
        <v>5998.16</v>
      </c>
      <c r="G14" s="8">
        <v>5098.16</v>
      </c>
      <c r="H14" s="4">
        <f t="shared" si="0"/>
        <v>900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</row>
    <row r="15" spans="1:24" s="34" customFormat="1" ht="56.25" customHeight="1" x14ac:dyDescent="0.2">
      <c r="A15" s="35">
        <v>9</v>
      </c>
      <c r="B15" s="6" t="s">
        <v>24</v>
      </c>
      <c r="C15" s="7" t="s">
        <v>122</v>
      </c>
      <c r="D15" s="54" t="s">
        <v>50</v>
      </c>
      <c r="E15" s="5">
        <v>22</v>
      </c>
      <c r="F15" s="8">
        <v>7000</v>
      </c>
      <c r="G15" s="8">
        <v>4700</v>
      </c>
      <c r="H15" s="4">
        <f t="shared" si="0"/>
        <v>2300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</row>
    <row r="16" spans="1:24" s="34" customFormat="1" ht="56.25" customHeight="1" x14ac:dyDescent="0.2">
      <c r="A16" s="7">
        <v>10</v>
      </c>
      <c r="B16" s="6" t="s">
        <v>34</v>
      </c>
      <c r="C16" s="7" t="s">
        <v>123</v>
      </c>
      <c r="D16" s="55" t="s">
        <v>48</v>
      </c>
      <c r="E16" s="5">
        <v>36</v>
      </c>
      <c r="F16" s="8">
        <v>5801.52</v>
      </c>
      <c r="G16" s="8">
        <v>4870.5200000000004</v>
      </c>
      <c r="H16" s="4">
        <f t="shared" si="0"/>
        <v>931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9"/>
    </row>
    <row r="17" spans="1:24" s="34" customFormat="1" ht="65.25" customHeight="1" x14ac:dyDescent="0.25">
      <c r="A17" s="35">
        <v>11</v>
      </c>
      <c r="B17" s="6" t="s">
        <v>21</v>
      </c>
      <c r="C17" s="7" t="s">
        <v>124</v>
      </c>
      <c r="D17" s="54" t="s">
        <v>47</v>
      </c>
      <c r="E17" s="5">
        <v>36</v>
      </c>
      <c r="F17" s="8">
        <v>8861.4</v>
      </c>
      <c r="G17" s="8">
        <v>5887</v>
      </c>
      <c r="H17" s="4">
        <f t="shared" si="0"/>
        <v>2974.3999999999996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9"/>
      <c r="U17" s="40"/>
      <c r="V17" s="39"/>
      <c r="W17" s="40"/>
      <c r="X17" s="39"/>
    </row>
    <row r="18" spans="1:24" s="34" customFormat="1" ht="67.5" customHeight="1" x14ac:dyDescent="0.2">
      <c r="A18" s="35">
        <v>12</v>
      </c>
      <c r="B18" s="44" t="s">
        <v>25</v>
      </c>
      <c r="C18" s="45" t="s">
        <v>125</v>
      </c>
      <c r="D18" s="56" t="s">
        <v>49</v>
      </c>
      <c r="E18" s="9">
        <v>36</v>
      </c>
      <c r="F18" s="10">
        <v>21000</v>
      </c>
      <c r="G18" s="10">
        <v>21000</v>
      </c>
      <c r="H18" s="4">
        <f t="shared" si="0"/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9"/>
    </row>
    <row r="19" spans="1:24" s="34" customFormat="1" ht="78" customHeight="1" x14ac:dyDescent="0.2">
      <c r="A19" s="35">
        <v>13</v>
      </c>
      <c r="B19" s="44" t="s">
        <v>126</v>
      </c>
      <c r="C19" s="45" t="s">
        <v>121</v>
      </c>
      <c r="D19" s="57" t="s">
        <v>47</v>
      </c>
      <c r="E19" s="9">
        <v>24</v>
      </c>
      <c r="F19" s="10">
        <v>11454</v>
      </c>
      <c r="G19" s="10">
        <v>10308.4</v>
      </c>
      <c r="H19" s="4">
        <f t="shared" si="0"/>
        <v>1145.6000000000004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4" s="34" customFormat="1" ht="51" x14ac:dyDescent="0.2">
      <c r="A20" s="7">
        <v>14</v>
      </c>
      <c r="B20" s="44" t="s">
        <v>27</v>
      </c>
      <c r="C20" s="45" t="s">
        <v>23</v>
      </c>
      <c r="D20" s="57" t="s">
        <v>47</v>
      </c>
      <c r="E20" s="9">
        <v>36</v>
      </c>
      <c r="F20" s="10">
        <v>9800</v>
      </c>
      <c r="G20" s="10">
        <v>7650</v>
      </c>
      <c r="H20" s="8">
        <f t="shared" si="0"/>
        <v>2150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4" s="34" customFormat="1" x14ac:dyDescent="0.2">
      <c r="A21" s="62" t="s">
        <v>112</v>
      </c>
      <c r="B21" s="63"/>
      <c r="C21" s="63"/>
      <c r="D21" s="63"/>
      <c r="E21" s="64"/>
      <c r="F21" s="11">
        <f>SUM(F7:F20)</f>
        <v>159391.22399999999</v>
      </c>
      <c r="G21" s="11">
        <f t="shared" ref="G21:H21" si="1">SUM(G7:G20)</f>
        <v>114825.111</v>
      </c>
      <c r="H21" s="11">
        <f t="shared" si="1"/>
        <v>44566.112999999998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4" ht="26.25" customHeight="1" x14ac:dyDescent="0.2">
      <c r="A22" s="65" t="s">
        <v>57</v>
      </c>
      <c r="B22" s="66"/>
      <c r="C22" s="66"/>
      <c r="D22" s="66"/>
      <c r="E22" s="66"/>
      <c r="F22" s="66"/>
      <c r="G22" s="66"/>
      <c r="H22" s="66"/>
    </row>
    <row r="23" spans="1:24" ht="51" x14ac:dyDescent="0.2">
      <c r="A23" s="15">
        <v>1</v>
      </c>
      <c r="B23" s="6" t="s">
        <v>36</v>
      </c>
      <c r="C23" s="7" t="s">
        <v>35</v>
      </c>
      <c r="D23" s="54" t="s">
        <v>46</v>
      </c>
      <c r="E23" s="5">
        <v>24</v>
      </c>
      <c r="F23" s="8">
        <v>14607.414000000001</v>
      </c>
      <c r="G23" s="8">
        <v>12357.414000000001</v>
      </c>
      <c r="H23" s="8">
        <f>F23-G23</f>
        <v>2250</v>
      </c>
    </row>
    <row r="24" spans="1:24" ht="63.75" x14ac:dyDescent="0.2">
      <c r="A24" s="15">
        <v>2</v>
      </c>
      <c r="B24" s="47" t="s">
        <v>32</v>
      </c>
      <c r="C24" s="48" t="s">
        <v>127</v>
      </c>
      <c r="D24" s="54" t="s">
        <v>46</v>
      </c>
      <c r="E24" s="5">
        <v>24</v>
      </c>
      <c r="F24" s="8">
        <v>23418.6</v>
      </c>
      <c r="G24" s="8">
        <v>18068.599999999999</v>
      </c>
      <c r="H24" s="8">
        <f t="shared" ref="H24:H28" si="2">F24-G24</f>
        <v>5350</v>
      </c>
    </row>
    <row r="25" spans="1:24" ht="63.75" x14ac:dyDescent="0.2">
      <c r="A25" s="15">
        <v>3</v>
      </c>
      <c r="B25" s="6" t="s">
        <v>42</v>
      </c>
      <c r="C25" s="7" t="s">
        <v>128</v>
      </c>
      <c r="D25" s="54" t="s">
        <v>46</v>
      </c>
      <c r="E25" s="5">
        <v>18</v>
      </c>
      <c r="F25" s="8">
        <v>15494.409</v>
      </c>
      <c r="G25" s="8">
        <v>12795.937</v>
      </c>
      <c r="H25" s="8">
        <f t="shared" si="2"/>
        <v>2698.4719999999998</v>
      </c>
    </row>
    <row r="26" spans="1:24" ht="63.75" x14ac:dyDescent="0.2">
      <c r="A26" s="15">
        <v>4</v>
      </c>
      <c r="B26" s="6" t="s">
        <v>43</v>
      </c>
      <c r="C26" s="7" t="s">
        <v>44</v>
      </c>
      <c r="D26" s="54" t="s">
        <v>46</v>
      </c>
      <c r="E26" s="5">
        <v>36</v>
      </c>
      <c r="F26" s="8">
        <v>17183.16</v>
      </c>
      <c r="G26" s="8">
        <v>12000.6</v>
      </c>
      <c r="H26" s="8">
        <f t="shared" si="2"/>
        <v>5182.5599999999995</v>
      </c>
    </row>
    <row r="27" spans="1:24" ht="63.75" x14ac:dyDescent="0.2">
      <c r="A27" s="15">
        <v>5</v>
      </c>
      <c r="B27" s="6" t="s">
        <v>37</v>
      </c>
      <c r="C27" s="7" t="s">
        <v>38</v>
      </c>
      <c r="D27" s="54" t="s">
        <v>46</v>
      </c>
      <c r="E27" s="5">
        <v>24</v>
      </c>
      <c r="F27" s="8">
        <v>22500</v>
      </c>
      <c r="G27" s="8">
        <v>16875</v>
      </c>
      <c r="H27" s="8">
        <f t="shared" si="2"/>
        <v>5625</v>
      </c>
    </row>
    <row r="28" spans="1:24" ht="63.75" x14ac:dyDescent="0.2">
      <c r="A28" s="15">
        <v>6</v>
      </c>
      <c r="B28" s="46" t="s">
        <v>39</v>
      </c>
      <c r="C28" s="17" t="s">
        <v>40</v>
      </c>
      <c r="D28" s="56" t="s">
        <v>46</v>
      </c>
      <c r="E28" s="5">
        <v>12</v>
      </c>
      <c r="F28" s="8">
        <v>20703.030999999999</v>
      </c>
      <c r="G28" s="8">
        <v>14123.031000000001</v>
      </c>
      <c r="H28" s="8">
        <f t="shared" si="2"/>
        <v>6579.9999999999982</v>
      </c>
    </row>
    <row r="29" spans="1:24" x14ac:dyDescent="0.2">
      <c r="A29" s="62" t="s">
        <v>112</v>
      </c>
      <c r="B29" s="63"/>
      <c r="C29" s="63"/>
      <c r="D29" s="63"/>
      <c r="E29" s="64"/>
      <c r="F29" s="11">
        <f>SUM(F23:F28)</f>
        <v>113906.614</v>
      </c>
      <c r="G29" s="11">
        <f t="shared" ref="G29:H29" si="3">SUM(G23:G28)</f>
        <v>86220.582000000009</v>
      </c>
      <c r="H29" s="11">
        <f t="shared" si="3"/>
        <v>27686.031999999999</v>
      </c>
    </row>
    <row r="30" spans="1:24" ht="27" customHeight="1" x14ac:dyDescent="0.2">
      <c r="A30" s="65" t="s">
        <v>58</v>
      </c>
      <c r="B30" s="66"/>
      <c r="C30" s="66"/>
      <c r="D30" s="66"/>
      <c r="E30" s="66"/>
      <c r="F30" s="66"/>
      <c r="G30" s="66"/>
      <c r="H30" s="66"/>
    </row>
    <row r="31" spans="1:24" ht="63.75" x14ac:dyDescent="0.2">
      <c r="A31" s="7">
        <v>1</v>
      </c>
      <c r="B31" s="7" t="s">
        <v>59</v>
      </c>
      <c r="C31" s="7" t="s">
        <v>147</v>
      </c>
      <c r="D31" s="58" t="s">
        <v>60</v>
      </c>
      <c r="E31" s="13">
        <v>24</v>
      </c>
      <c r="F31" s="14">
        <v>17969.834999999999</v>
      </c>
      <c r="G31" s="14">
        <v>12399.186</v>
      </c>
      <c r="H31" s="14">
        <f>F31-G31</f>
        <v>5570.6489999999994</v>
      </c>
    </row>
    <row r="32" spans="1:24" ht="51" x14ac:dyDescent="0.2">
      <c r="A32" s="7">
        <v>2</v>
      </c>
      <c r="B32" s="7" t="s">
        <v>61</v>
      </c>
      <c r="C32" s="7" t="s">
        <v>23</v>
      </c>
      <c r="D32" s="58" t="s">
        <v>60</v>
      </c>
      <c r="E32" s="13">
        <v>24</v>
      </c>
      <c r="F32" s="14">
        <v>10398.5</v>
      </c>
      <c r="G32" s="14">
        <v>8823</v>
      </c>
      <c r="H32" s="14">
        <f t="shared" ref="H32:H37" si="4">F32-G32</f>
        <v>1575.5</v>
      </c>
    </row>
    <row r="33" spans="1:8" ht="63.75" x14ac:dyDescent="0.2">
      <c r="A33" s="7">
        <v>3</v>
      </c>
      <c r="B33" s="7" t="s">
        <v>62</v>
      </c>
      <c r="C33" s="7" t="s">
        <v>129</v>
      </c>
      <c r="D33" s="58" t="s">
        <v>60</v>
      </c>
      <c r="E33" s="13">
        <v>24</v>
      </c>
      <c r="F33" s="14">
        <v>13444.87</v>
      </c>
      <c r="G33" s="14">
        <v>11275.06</v>
      </c>
      <c r="H33" s="14">
        <f t="shared" si="4"/>
        <v>2169.8100000000013</v>
      </c>
    </row>
    <row r="34" spans="1:8" ht="51" x14ac:dyDescent="0.2">
      <c r="A34" s="7">
        <v>4</v>
      </c>
      <c r="B34" s="7" t="s">
        <v>63</v>
      </c>
      <c r="C34" s="7" t="s">
        <v>64</v>
      </c>
      <c r="D34" s="58" t="s">
        <v>65</v>
      </c>
      <c r="E34" s="13">
        <v>24</v>
      </c>
      <c r="F34" s="14">
        <v>15712.191000000001</v>
      </c>
      <c r="G34" s="14">
        <v>12576.450999999999</v>
      </c>
      <c r="H34" s="14">
        <f t="shared" si="4"/>
        <v>3135.7400000000016</v>
      </c>
    </row>
    <row r="35" spans="1:8" ht="76.5" x14ac:dyDescent="0.2">
      <c r="A35" s="7">
        <v>5</v>
      </c>
      <c r="B35" s="7" t="s">
        <v>66</v>
      </c>
      <c r="C35" s="7" t="s">
        <v>67</v>
      </c>
      <c r="D35" s="58" t="s">
        <v>60</v>
      </c>
      <c r="E35" s="5">
        <v>24</v>
      </c>
      <c r="F35" s="8">
        <v>28843.256000000001</v>
      </c>
      <c r="G35" s="8">
        <v>23986.04</v>
      </c>
      <c r="H35" s="14">
        <f t="shared" si="4"/>
        <v>4857.2160000000003</v>
      </c>
    </row>
    <row r="36" spans="1:8" ht="63.75" x14ac:dyDescent="0.2">
      <c r="A36" s="45">
        <v>6</v>
      </c>
      <c r="B36" s="7" t="s">
        <v>68</v>
      </c>
      <c r="C36" s="7" t="s">
        <v>130</v>
      </c>
      <c r="D36" s="58" t="s">
        <v>65</v>
      </c>
      <c r="E36" s="13">
        <v>24</v>
      </c>
      <c r="F36" s="14">
        <v>19328</v>
      </c>
      <c r="G36" s="14">
        <v>16000</v>
      </c>
      <c r="H36" s="14">
        <f t="shared" si="4"/>
        <v>3328</v>
      </c>
    </row>
    <row r="37" spans="1:8" ht="51" x14ac:dyDescent="0.2">
      <c r="A37" s="35">
        <v>7</v>
      </c>
      <c r="B37" s="15" t="s">
        <v>69</v>
      </c>
      <c r="C37" s="15" t="s">
        <v>35</v>
      </c>
      <c r="D37" s="59" t="s">
        <v>60</v>
      </c>
      <c r="E37" s="13">
        <v>24</v>
      </c>
      <c r="F37" s="14">
        <v>16262.388000000001</v>
      </c>
      <c r="G37" s="14">
        <v>12627.227999999999</v>
      </c>
      <c r="H37" s="14">
        <f t="shared" si="4"/>
        <v>3635.1600000000017</v>
      </c>
    </row>
    <row r="38" spans="1:8" x14ac:dyDescent="0.2">
      <c r="A38" s="62" t="s">
        <v>112</v>
      </c>
      <c r="B38" s="63"/>
      <c r="C38" s="63"/>
      <c r="D38" s="63"/>
      <c r="E38" s="64"/>
      <c r="F38" s="11">
        <f>SUM(F31:F37)</f>
        <v>121959.04000000001</v>
      </c>
      <c r="G38" s="11">
        <f t="shared" ref="G38:H38" si="5">SUM(G31:G37)</f>
        <v>97686.964999999997</v>
      </c>
      <c r="H38" s="11">
        <f t="shared" si="5"/>
        <v>24272.075000000004</v>
      </c>
    </row>
    <row r="39" spans="1:8" ht="27" customHeight="1" x14ac:dyDescent="0.2">
      <c r="A39" s="65" t="s">
        <v>70</v>
      </c>
      <c r="B39" s="66"/>
      <c r="C39" s="66"/>
      <c r="D39" s="66"/>
      <c r="E39" s="66"/>
      <c r="F39" s="66"/>
      <c r="G39" s="66"/>
      <c r="H39" s="66"/>
    </row>
    <row r="40" spans="1:8" ht="63.75" x14ac:dyDescent="0.2">
      <c r="A40" s="15">
        <v>1</v>
      </c>
      <c r="B40" s="15" t="s">
        <v>71</v>
      </c>
      <c r="C40" s="15" t="s">
        <v>131</v>
      </c>
      <c r="D40" s="59" t="s">
        <v>72</v>
      </c>
      <c r="E40" s="15">
        <v>36</v>
      </c>
      <c r="F40" s="16">
        <v>4870.1379999999999</v>
      </c>
      <c r="G40" s="16">
        <v>3652.1379999999999</v>
      </c>
      <c r="H40" s="16">
        <f>F40-G40</f>
        <v>1218</v>
      </c>
    </row>
    <row r="41" spans="1:8" ht="63.75" x14ac:dyDescent="0.2">
      <c r="A41" s="15">
        <v>2</v>
      </c>
      <c r="B41" s="15" t="s">
        <v>73</v>
      </c>
      <c r="C41" s="15" t="s">
        <v>29</v>
      </c>
      <c r="D41" s="59" t="s">
        <v>72</v>
      </c>
      <c r="E41" s="15">
        <v>16</v>
      </c>
      <c r="F41" s="16">
        <v>6346.68</v>
      </c>
      <c r="G41" s="16">
        <v>3843</v>
      </c>
      <c r="H41" s="16">
        <f t="shared" ref="H41:H45" si="6">F41-G41</f>
        <v>2503.6800000000003</v>
      </c>
    </row>
    <row r="42" spans="1:8" ht="63.75" x14ac:dyDescent="0.2">
      <c r="A42" s="15">
        <v>3</v>
      </c>
      <c r="B42" s="15" t="s">
        <v>74</v>
      </c>
      <c r="C42" s="15" t="s">
        <v>35</v>
      </c>
      <c r="D42" s="59" t="s">
        <v>72</v>
      </c>
      <c r="E42" s="15">
        <v>22</v>
      </c>
      <c r="F42" s="16">
        <v>7700</v>
      </c>
      <c r="G42" s="16">
        <v>6000</v>
      </c>
      <c r="H42" s="16">
        <f t="shared" si="6"/>
        <v>1700</v>
      </c>
    </row>
    <row r="43" spans="1:8" ht="38.25" x14ac:dyDescent="0.2">
      <c r="A43" s="15">
        <v>4</v>
      </c>
      <c r="B43" s="15" t="s">
        <v>75</v>
      </c>
      <c r="C43" s="15" t="s">
        <v>26</v>
      </c>
      <c r="D43" s="59" t="s">
        <v>72</v>
      </c>
      <c r="E43" s="15">
        <v>35</v>
      </c>
      <c r="F43" s="16">
        <v>5963.3</v>
      </c>
      <c r="G43" s="16">
        <v>4763.3</v>
      </c>
      <c r="H43" s="16">
        <f t="shared" si="6"/>
        <v>1200</v>
      </c>
    </row>
    <row r="44" spans="1:8" ht="38.25" x14ac:dyDescent="0.2">
      <c r="A44" s="15">
        <v>5</v>
      </c>
      <c r="B44" s="15" t="s">
        <v>76</v>
      </c>
      <c r="C44" s="15" t="s">
        <v>26</v>
      </c>
      <c r="D44" s="59" t="s">
        <v>77</v>
      </c>
      <c r="E44" s="15">
        <v>36</v>
      </c>
      <c r="F44" s="16">
        <v>14685.16</v>
      </c>
      <c r="G44" s="16">
        <v>11985.16</v>
      </c>
      <c r="H44" s="16">
        <f t="shared" si="6"/>
        <v>2700</v>
      </c>
    </row>
    <row r="45" spans="1:8" ht="76.5" customHeight="1" x14ac:dyDescent="0.2">
      <c r="A45" s="15">
        <v>6</v>
      </c>
      <c r="B45" s="15" t="s">
        <v>133</v>
      </c>
      <c r="C45" s="15" t="s">
        <v>132</v>
      </c>
      <c r="D45" s="59" t="s">
        <v>72</v>
      </c>
      <c r="E45" s="15">
        <v>12</v>
      </c>
      <c r="F45" s="16">
        <v>6490.884</v>
      </c>
      <c r="G45" s="16">
        <v>6000</v>
      </c>
      <c r="H45" s="16">
        <f t="shared" si="6"/>
        <v>490.88400000000001</v>
      </c>
    </row>
    <row r="46" spans="1:8" ht="17.25" customHeight="1" x14ac:dyDescent="0.2">
      <c r="A46" s="62" t="s">
        <v>112</v>
      </c>
      <c r="B46" s="63"/>
      <c r="C46" s="63"/>
      <c r="D46" s="63"/>
      <c r="E46" s="64"/>
      <c r="F46" s="11">
        <f>SUM(F40:F45)</f>
        <v>46056.161999999997</v>
      </c>
      <c r="G46" s="11">
        <f t="shared" ref="G46:H46" si="7">SUM(G40:G45)</f>
        <v>36243.597999999998</v>
      </c>
      <c r="H46" s="11">
        <f t="shared" si="7"/>
        <v>9812.5640000000003</v>
      </c>
    </row>
    <row r="47" spans="1:8" ht="30" customHeight="1" x14ac:dyDescent="0.2">
      <c r="A47" s="65" t="s">
        <v>88</v>
      </c>
      <c r="B47" s="66"/>
      <c r="C47" s="66"/>
      <c r="D47" s="66"/>
      <c r="E47" s="66"/>
      <c r="F47" s="66"/>
      <c r="G47" s="66"/>
      <c r="H47" s="66"/>
    </row>
    <row r="48" spans="1:8" ht="63.75" x14ac:dyDescent="0.2">
      <c r="A48" s="15">
        <v>1</v>
      </c>
      <c r="B48" s="15" t="s">
        <v>78</v>
      </c>
      <c r="C48" s="15" t="s">
        <v>44</v>
      </c>
      <c r="D48" s="59" t="s">
        <v>79</v>
      </c>
      <c r="E48" s="15">
        <v>30</v>
      </c>
      <c r="F48" s="16">
        <v>173417.7</v>
      </c>
      <c r="G48" s="16">
        <v>27896</v>
      </c>
      <c r="H48" s="16">
        <f>F48-G48</f>
        <v>145521.70000000001</v>
      </c>
    </row>
    <row r="49" spans="1:8" ht="63.75" x14ac:dyDescent="0.2">
      <c r="A49" s="15">
        <v>2</v>
      </c>
      <c r="B49" s="15" t="s">
        <v>80</v>
      </c>
      <c r="C49" s="15" t="s">
        <v>44</v>
      </c>
      <c r="D49" s="59" t="s">
        <v>79</v>
      </c>
      <c r="E49" s="15">
        <v>24</v>
      </c>
      <c r="F49" s="16">
        <v>55238.5</v>
      </c>
      <c r="G49" s="16">
        <v>34738.5</v>
      </c>
      <c r="H49" s="16">
        <f t="shared" ref="H49:H54" si="8">F49-G49</f>
        <v>20500</v>
      </c>
    </row>
    <row r="50" spans="1:8" ht="56.25" x14ac:dyDescent="0.2">
      <c r="A50" s="15">
        <v>3</v>
      </c>
      <c r="B50" s="15" t="s">
        <v>81</v>
      </c>
      <c r="C50" s="15" t="s">
        <v>134</v>
      </c>
      <c r="D50" s="59" t="s">
        <v>82</v>
      </c>
      <c r="E50" s="15">
        <v>36</v>
      </c>
      <c r="F50" s="16">
        <v>5220</v>
      </c>
      <c r="G50" s="16">
        <v>4500</v>
      </c>
      <c r="H50" s="16">
        <f t="shared" si="8"/>
        <v>720</v>
      </c>
    </row>
    <row r="51" spans="1:8" ht="63.75" x14ac:dyDescent="0.2">
      <c r="A51" s="15">
        <v>4</v>
      </c>
      <c r="B51" s="15" t="s">
        <v>83</v>
      </c>
      <c r="C51" s="15" t="s">
        <v>135</v>
      </c>
      <c r="D51" s="59" t="s">
        <v>82</v>
      </c>
      <c r="E51" s="15">
        <v>24</v>
      </c>
      <c r="F51" s="16">
        <v>4627.6000000000004</v>
      </c>
      <c r="G51" s="16">
        <v>3702</v>
      </c>
      <c r="H51" s="16">
        <f t="shared" si="8"/>
        <v>925.60000000000036</v>
      </c>
    </row>
    <row r="52" spans="1:8" ht="89.25" x14ac:dyDescent="0.2">
      <c r="A52" s="15">
        <v>5</v>
      </c>
      <c r="B52" s="15" t="s">
        <v>84</v>
      </c>
      <c r="C52" s="15" t="s">
        <v>136</v>
      </c>
      <c r="D52" s="59" t="s">
        <v>85</v>
      </c>
      <c r="E52" s="15">
        <v>12</v>
      </c>
      <c r="F52" s="16">
        <v>13913.645</v>
      </c>
      <c r="G52" s="16">
        <v>11826.598</v>
      </c>
      <c r="H52" s="16">
        <f t="shared" si="8"/>
        <v>2087.0470000000005</v>
      </c>
    </row>
    <row r="53" spans="1:8" ht="63.75" x14ac:dyDescent="0.2">
      <c r="A53" s="15">
        <v>6</v>
      </c>
      <c r="B53" s="15" t="s">
        <v>86</v>
      </c>
      <c r="C53" s="15" t="s">
        <v>134</v>
      </c>
      <c r="D53" s="59" t="s">
        <v>82</v>
      </c>
      <c r="E53" s="15">
        <v>36</v>
      </c>
      <c r="F53" s="16">
        <v>6005.2539999999999</v>
      </c>
      <c r="G53" s="16">
        <v>5287.0540000000001</v>
      </c>
      <c r="H53" s="16">
        <f t="shared" si="8"/>
        <v>718.19999999999982</v>
      </c>
    </row>
    <row r="54" spans="1:8" ht="63.75" x14ac:dyDescent="0.2">
      <c r="A54" s="17">
        <v>7</v>
      </c>
      <c r="B54" s="17" t="s">
        <v>87</v>
      </c>
      <c r="C54" s="17" t="s">
        <v>26</v>
      </c>
      <c r="D54" s="60" t="s">
        <v>82</v>
      </c>
      <c r="E54" s="17">
        <v>36</v>
      </c>
      <c r="F54" s="18">
        <v>8387.4</v>
      </c>
      <c r="G54" s="18">
        <v>5250</v>
      </c>
      <c r="H54" s="16">
        <f t="shared" si="8"/>
        <v>3137.3999999999996</v>
      </c>
    </row>
    <row r="55" spans="1:8" x14ac:dyDescent="0.2">
      <c r="A55" s="62" t="s">
        <v>112</v>
      </c>
      <c r="B55" s="63"/>
      <c r="C55" s="63"/>
      <c r="D55" s="63"/>
      <c r="E55" s="64"/>
      <c r="F55" s="11">
        <f>SUM(F48:F54)</f>
        <v>266810.09899999999</v>
      </c>
      <c r="G55" s="11">
        <f t="shared" ref="G55:H55" si="9">SUM(G48:G54)</f>
        <v>93200.152000000002</v>
      </c>
      <c r="H55" s="11">
        <f t="shared" si="9"/>
        <v>173609.94700000001</v>
      </c>
    </row>
    <row r="56" spans="1:8" ht="27.75" customHeight="1" x14ac:dyDescent="0.2">
      <c r="A56" s="65" t="s">
        <v>89</v>
      </c>
      <c r="B56" s="66"/>
      <c r="C56" s="66"/>
      <c r="D56" s="66"/>
      <c r="E56" s="66"/>
      <c r="F56" s="66"/>
      <c r="G56" s="66"/>
      <c r="H56" s="66"/>
    </row>
    <row r="57" spans="1:8" ht="63.75" x14ac:dyDescent="0.2">
      <c r="A57" s="15">
        <v>1</v>
      </c>
      <c r="B57" s="15" t="s">
        <v>90</v>
      </c>
      <c r="C57" s="15" t="s">
        <v>137</v>
      </c>
      <c r="D57" s="59" t="s">
        <v>91</v>
      </c>
      <c r="E57" s="13">
        <v>12</v>
      </c>
      <c r="F57" s="14">
        <v>7852.99</v>
      </c>
      <c r="G57" s="14">
        <v>5107.0360000000001</v>
      </c>
      <c r="H57" s="14">
        <f>F57-G57</f>
        <v>2745.9539999999997</v>
      </c>
    </row>
    <row r="58" spans="1:8" ht="51" x14ac:dyDescent="0.2">
      <c r="A58" s="15">
        <v>2</v>
      </c>
      <c r="B58" s="19" t="s">
        <v>92</v>
      </c>
      <c r="C58" s="19" t="s">
        <v>138</v>
      </c>
      <c r="D58" s="59" t="s">
        <v>93</v>
      </c>
      <c r="E58" s="19">
        <v>24</v>
      </c>
      <c r="F58" s="20">
        <v>14596.388999999999</v>
      </c>
      <c r="G58" s="20">
        <v>12322.66</v>
      </c>
      <c r="H58" s="14">
        <f t="shared" ref="H58:H63" si="10">F58-G58</f>
        <v>2273.7289999999994</v>
      </c>
    </row>
    <row r="59" spans="1:8" ht="51" x14ac:dyDescent="0.2">
      <c r="A59" s="15">
        <v>3</v>
      </c>
      <c r="B59" s="7" t="s">
        <v>94</v>
      </c>
      <c r="C59" s="7" t="s">
        <v>139</v>
      </c>
      <c r="D59" s="59" t="s">
        <v>91</v>
      </c>
      <c r="E59" s="5">
        <v>24</v>
      </c>
      <c r="F59" s="8">
        <v>5921</v>
      </c>
      <c r="G59" s="8">
        <v>4870.3999999999996</v>
      </c>
      <c r="H59" s="14">
        <f t="shared" si="10"/>
        <v>1050.6000000000004</v>
      </c>
    </row>
    <row r="60" spans="1:8" ht="51" x14ac:dyDescent="0.2">
      <c r="A60" s="15">
        <v>4</v>
      </c>
      <c r="B60" s="15" t="s">
        <v>95</v>
      </c>
      <c r="C60" s="15" t="s">
        <v>125</v>
      </c>
      <c r="D60" s="59" t="s">
        <v>93</v>
      </c>
      <c r="E60" s="13">
        <v>12</v>
      </c>
      <c r="F60" s="14">
        <v>7162</v>
      </c>
      <c r="G60" s="14">
        <v>6066</v>
      </c>
      <c r="H60" s="14">
        <f t="shared" si="10"/>
        <v>1096</v>
      </c>
    </row>
    <row r="61" spans="1:8" ht="51" x14ac:dyDescent="0.2">
      <c r="A61" s="15">
        <v>5</v>
      </c>
      <c r="B61" s="19" t="s">
        <v>96</v>
      </c>
      <c r="C61" s="19" t="s">
        <v>140</v>
      </c>
      <c r="D61" s="59" t="s">
        <v>93</v>
      </c>
      <c r="E61" s="19">
        <v>24</v>
      </c>
      <c r="F61" s="20">
        <v>17066.245999999999</v>
      </c>
      <c r="G61" s="20">
        <v>14506.245999999999</v>
      </c>
      <c r="H61" s="14">
        <f t="shared" si="10"/>
        <v>2560</v>
      </c>
    </row>
    <row r="62" spans="1:8" ht="45" x14ac:dyDescent="0.2">
      <c r="A62" s="15">
        <v>6</v>
      </c>
      <c r="B62" s="7" t="s">
        <v>97</v>
      </c>
      <c r="C62" s="7" t="s">
        <v>98</v>
      </c>
      <c r="D62" s="59" t="s">
        <v>93</v>
      </c>
      <c r="E62" s="5">
        <v>12</v>
      </c>
      <c r="F62" s="8">
        <v>13302</v>
      </c>
      <c r="G62" s="8">
        <v>11302</v>
      </c>
      <c r="H62" s="14">
        <f t="shared" si="10"/>
        <v>2000</v>
      </c>
    </row>
    <row r="63" spans="1:8" ht="114.75" x14ac:dyDescent="0.2">
      <c r="A63" s="15">
        <v>8</v>
      </c>
      <c r="B63" s="15" t="s">
        <v>99</v>
      </c>
      <c r="C63" s="15" t="s">
        <v>141</v>
      </c>
      <c r="D63" s="59" t="s">
        <v>93</v>
      </c>
      <c r="E63" s="15">
        <v>24</v>
      </c>
      <c r="F63" s="16">
        <v>11571.33</v>
      </c>
      <c r="G63" s="16">
        <v>9835.35</v>
      </c>
      <c r="H63" s="14">
        <f t="shared" si="10"/>
        <v>1735.9799999999996</v>
      </c>
    </row>
    <row r="64" spans="1:8" x14ac:dyDescent="0.2">
      <c r="A64" s="62" t="s">
        <v>112</v>
      </c>
      <c r="B64" s="63"/>
      <c r="C64" s="63"/>
      <c r="D64" s="63"/>
      <c r="E64" s="64"/>
      <c r="F64" s="11">
        <f>SUM(F57:F63)</f>
        <v>77471.955000000002</v>
      </c>
      <c r="G64" s="11">
        <f>SUM(G57:G63)</f>
        <v>64009.691999999995</v>
      </c>
      <c r="H64" s="11">
        <f>SUM(H57:H63)</f>
        <v>13462.262999999999</v>
      </c>
    </row>
    <row r="65" spans="1:10" ht="28.5" customHeight="1" x14ac:dyDescent="0.2">
      <c r="A65" s="65" t="s">
        <v>100</v>
      </c>
      <c r="B65" s="66"/>
      <c r="C65" s="66"/>
      <c r="D65" s="66"/>
      <c r="E65" s="66"/>
      <c r="F65" s="66"/>
      <c r="G65" s="66"/>
      <c r="H65" s="66"/>
    </row>
    <row r="66" spans="1:10" ht="90" x14ac:dyDescent="0.2">
      <c r="A66" s="15">
        <v>1</v>
      </c>
      <c r="B66" s="26" t="s">
        <v>101</v>
      </c>
      <c r="C66" s="15" t="s">
        <v>142</v>
      </c>
      <c r="D66" s="58" t="s">
        <v>102</v>
      </c>
      <c r="E66" s="13">
        <v>36</v>
      </c>
      <c r="F66" s="14">
        <v>12000</v>
      </c>
      <c r="G66" s="14">
        <v>10200</v>
      </c>
      <c r="H66" s="14">
        <f>F66-G66</f>
        <v>1800</v>
      </c>
      <c r="I66" s="13">
        <v>83</v>
      </c>
      <c r="J66" s="21">
        <v>82.5</v>
      </c>
    </row>
    <row r="67" spans="1:10" ht="90" x14ac:dyDescent="0.2">
      <c r="A67" s="15">
        <v>2</v>
      </c>
      <c r="B67" s="43" t="s">
        <v>103</v>
      </c>
      <c r="C67" s="19" t="s">
        <v>120</v>
      </c>
      <c r="D67" s="12" t="s">
        <v>102</v>
      </c>
      <c r="E67" s="22">
        <v>24</v>
      </c>
      <c r="F67" s="23">
        <v>14122.4</v>
      </c>
      <c r="G67" s="23">
        <v>11922.4</v>
      </c>
      <c r="H67" s="14">
        <f t="shared" ref="H67:H74" si="11">F67-G67</f>
        <v>2200</v>
      </c>
      <c r="I67" s="22">
        <v>82</v>
      </c>
      <c r="J67" s="24" t="e">
        <f>AVERAGE(#REF!,I67)</f>
        <v>#REF!</v>
      </c>
    </row>
    <row r="68" spans="1:10" ht="90" x14ac:dyDescent="0.2">
      <c r="A68" s="15">
        <v>3</v>
      </c>
      <c r="B68" s="26" t="s">
        <v>104</v>
      </c>
      <c r="C68" s="15" t="s">
        <v>143</v>
      </c>
      <c r="D68" s="58" t="s">
        <v>102</v>
      </c>
      <c r="E68" s="13">
        <v>24</v>
      </c>
      <c r="F68" s="14">
        <v>16732.218000000001</v>
      </c>
      <c r="G68" s="14">
        <v>8291.26</v>
      </c>
      <c r="H68" s="14">
        <f t="shared" si="11"/>
        <v>8440.9580000000005</v>
      </c>
      <c r="I68" s="13">
        <v>90</v>
      </c>
      <c r="J68" s="21" t="e">
        <f>(#REF!+I68)/2</f>
        <v>#REF!</v>
      </c>
    </row>
    <row r="69" spans="1:10" ht="51" x14ac:dyDescent="0.2">
      <c r="A69" s="15">
        <v>4</v>
      </c>
      <c r="B69" s="26" t="s">
        <v>105</v>
      </c>
      <c r="C69" s="15" t="s">
        <v>23</v>
      </c>
      <c r="D69" s="58" t="s">
        <v>106</v>
      </c>
      <c r="E69" s="13">
        <v>24</v>
      </c>
      <c r="F69" s="14">
        <v>1650</v>
      </c>
      <c r="G69" s="14">
        <v>1400</v>
      </c>
      <c r="H69" s="14">
        <f t="shared" si="11"/>
        <v>250</v>
      </c>
      <c r="I69" s="13">
        <v>77</v>
      </c>
      <c r="J69" s="25">
        <v>77.5</v>
      </c>
    </row>
    <row r="70" spans="1:10" ht="76.5" x14ac:dyDescent="0.2">
      <c r="A70" s="15">
        <v>5</v>
      </c>
      <c r="B70" s="26" t="s">
        <v>107</v>
      </c>
      <c r="C70" s="15" t="s">
        <v>144</v>
      </c>
      <c r="D70" s="58" t="s">
        <v>106</v>
      </c>
      <c r="E70" s="13">
        <v>18</v>
      </c>
      <c r="F70" s="14">
        <v>2163.37</v>
      </c>
      <c r="G70" s="14">
        <v>1585.0989999999999</v>
      </c>
      <c r="H70" s="14">
        <f t="shared" si="11"/>
        <v>578.27099999999996</v>
      </c>
      <c r="I70" s="13">
        <v>82</v>
      </c>
      <c r="J70" s="21" t="e">
        <f>(#REF!+I70)/2</f>
        <v>#REF!</v>
      </c>
    </row>
    <row r="71" spans="1:10" ht="90" x14ac:dyDescent="0.2">
      <c r="A71" s="15">
        <v>6</v>
      </c>
      <c r="B71" s="26" t="s">
        <v>108</v>
      </c>
      <c r="C71" s="15" t="s">
        <v>145</v>
      </c>
      <c r="D71" s="58" t="s">
        <v>102</v>
      </c>
      <c r="E71" s="13">
        <v>24</v>
      </c>
      <c r="F71" s="14">
        <v>6577.3</v>
      </c>
      <c r="G71" s="14">
        <v>5037.3</v>
      </c>
      <c r="H71" s="14">
        <f t="shared" si="11"/>
        <v>1540</v>
      </c>
      <c r="I71" s="13">
        <v>76</v>
      </c>
      <c r="J71" s="21">
        <v>75</v>
      </c>
    </row>
    <row r="72" spans="1:10" ht="63.75" x14ac:dyDescent="0.2">
      <c r="A72" s="15">
        <v>7</v>
      </c>
      <c r="B72" s="26" t="s">
        <v>109</v>
      </c>
      <c r="C72" s="15" t="s">
        <v>44</v>
      </c>
      <c r="D72" s="58" t="s">
        <v>106</v>
      </c>
      <c r="E72" s="13">
        <v>12</v>
      </c>
      <c r="F72" s="14">
        <v>1598</v>
      </c>
      <c r="G72" s="14">
        <v>1598</v>
      </c>
      <c r="H72" s="14">
        <f t="shared" si="11"/>
        <v>0</v>
      </c>
      <c r="I72" s="13">
        <v>75</v>
      </c>
      <c r="J72" s="21">
        <v>72.5</v>
      </c>
    </row>
    <row r="73" spans="1:10" ht="102" x14ac:dyDescent="0.2">
      <c r="A73" s="15">
        <v>8</v>
      </c>
      <c r="B73" s="43" t="s">
        <v>110</v>
      </c>
      <c r="C73" s="19" t="s">
        <v>119</v>
      </c>
      <c r="D73" s="58" t="s">
        <v>106</v>
      </c>
      <c r="E73" s="19">
        <v>25</v>
      </c>
      <c r="F73" s="20">
        <v>2000</v>
      </c>
      <c r="G73" s="20">
        <v>1600</v>
      </c>
      <c r="H73" s="14">
        <f t="shared" si="11"/>
        <v>400</v>
      </c>
      <c r="I73" s="19">
        <v>74</v>
      </c>
      <c r="J73" s="27" t="e">
        <f>(#REF!+I73)/2</f>
        <v>#REF!</v>
      </c>
    </row>
    <row r="74" spans="1:10" ht="60.75" customHeight="1" x14ac:dyDescent="0.2">
      <c r="A74" s="15">
        <v>9</v>
      </c>
      <c r="B74" s="26" t="s">
        <v>111</v>
      </c>
      <c r="C74" s="15" t="s">
        <v>146</v>
      </c>
      <c r="D74" s="58" t="s">
        <v>106</v>
      </c>
      <c r="E74" s="13">
        <v>12</v>
      </c>
      <c r="F74" s="14">
        <v>2522.922</v>
      </c>
      <c r="G74" s="14">
        <v>1248.761</v>
      </c>
      <c r="H74" s="14">
        <f t="shared" si="11"/>
        <v>1274.1610000000001</v>
      </c>
      <c r="I74" s="13">
        <v>68</v>
      </c>
      <c r="J74" s="21">
        <v>72</v>
      </c>
    </row>
    <row r="75" spans="1:10" x14ac:dyDescent="0.2">
      <c r="A75" s="62" t="s">
        <v>112</v>
      </c>
      <c r="B75" s="63"/>
      <c r="C75" s="63"/>
      <c r="D75" s="63"/>
      <c r="E75" s="64"/>
      <c r="F75" s="11">
        <f>SUM(F66:F74)</f>
        <v>59366.210000000006</v>
      </c>
      <c r="G75" s="11">
        <f t="shared" ref="G75:H75" si="12">SUM(G66:G74)</f>
        <v>42882.820000000007</v>
      </c>
      <c r="H75" s="11">
        <f t="shared" si="12"/>
        <v>16483.39</v>
      </c>
    </row>
    <row r="76" spans="1:10" x14ac:dyDescent="0.2">
      <c r="A76" s="67" t="s">
        <v>113</v>
      </c>
      <c r="B76" s="67"/>
      <c r="C76" s="67"/>
      <c r="D76" s="67"/>
      <c r="E76" s="67"/>
      <c r="F76" s="11">
        <f>F21+F29+F38+F46+F55+F64+F75</f>
        <v>844961.30399999989</v>
      </c>
      <c r="G76" s="11">
        <f>G21+G29+G38+G46+G55+G64+G75</f>
        <v>535068.92000000004</v>
      </c>
      <c r="H76" s="11">
        <f>H21+H29+H38+H46+H55+H64+H75</f>
        <v>309892.38400000002</v>
      </c>
    </row>
    <row r="77" spans="1:10" x14ac:dyDescent="0.2">
      <c r="A77" s="29"/>
    </row>
    <row r="78" spans="1:10" x14ac:dyDescent="0.2">
      <c r="A78" s="29"/>
    </row>
    <row r="79" spans="1:10" x14ac:dyDescent="0.2">
      <c r="A79" s="29"/>
    </row>
    <row r="80" spans="1:10" x14ac:dyDescent="0.2">
      <c r="A80" s="29"/>
    </row>
    <row r="81" spans="1:1" x14ac:dyDescent="0.2">
      <c r="A81" s="29"/>
    </row>
    <row r="82" spans="1:1" x14ac:dyDescent="0.2">
      <c r="A82" s="29"/>
    </row>
    <row r="83" spans="1:1" x14ac:dyDescent="0.2">
      <c r="A83" s="29"/>
    </row>
    <row r="84" spans="1:1" x14ac:dyDescent="0.2">
      <c r="A84" s="29"/>
    </row>
    <row r="85" spans="1:1" x14ac:dyDescent="0.2">
      <c r="A85" s="29"/>
    </row>
    <row r="86" spans="1:1" x14ac:dyDescent="0.2">
      <c r="A86" s="29"/>
    </row>
    <row r="87" spans="1:1" x14ac:dyDescent="0.2">
      <c r="A87" s="29"/>
    </row>
    <row r="88" spans="1:1" x14ac:dyDescent="0.2">
      <c r="A88" s="29"/>
    </row>
    <row r="89" spans="1:1" x14ac:dyDescent="0.2">
      <c r="A89" s="29"/>
    </row>
    <row r="90" spans="1:1" x14ac:dyDescent="0.2">
      <c r="A90" s="29"/>
    </row>
    <row r="91" spans="1:1" x14ac:dyDescent="0.2">
      <c r="A91" s="29"/>
    </row>
    <row r="92" spans="1:1" x14ac:dyDescent="0.2">
      <c r="A92" s="29"/>
    </row>
    <row r="93" spans="1:1" x14ac:dyDescent="0.2">
      <c r="A93" s="29"/>
    </row>
    <row r="94" spans="1:1" x14ac:dyDescent="0.2">
      <c r="A94" s="29"/>
    </row>
    <row r="95" spans="1:1" x14ac:dyDescent="0.2">
      <c r="A95" s="29"/>
    </row>
    <row r="96" spans="1:1" x14ac:dyDescent="0.2">
      <c r="A96" s="29"/>
    </row>
    <row r="97" spans="1:1" x14ac:dyDescent="0.2">
      <c r="A97" s="29"/>
    </row>
    <row r="98" spans="1:1" x14ac:dyDescent="0.2">
      <c r="A98" s="29"/>
    </row>
    <row r="99" spans="1:1" x14ac:dyDescent="0.2">
      <c r="A99" s="29"/>
    </row>
    <row r="100" spans="1:1" x14ac:dyDescent="0.2">
      <c r="A100" s="29"/>
    </row>
    <row r="101" spans="1:1" x14ac:dyDescent="0.2">
      <c r="A101" s="29"/>
    </row>
    <row r="102" spans="1:1" x14ac:dyDescent="0.2">
      <c r="A102" s="29"/>
    </row>
    <row r="103" spans="1:1" x14ac:dyDescent="0.2">
      <c r="A103" s="29"/>
    </row>
    <row r="104" spans="1:1" x14ac:dyDescent="0.2">
      <c r="A104" s="29"/>
    </row>
    <row r="105" spans="1:1" x14ac:dyDescent="0.2">
      <c r="A105" s="29"/>
    </row>
    <row r="106" spans="1:1" x14ac:dyDescent="0.2">
      <c r="A106" s="29"/>
    </row>
    <row r="107" spans="1:1" x14ac:dyDescent="0.2">
      <c r="A107" s="29"/>
    </row>
    <row r="108" spans="1:1" x14ac:dyDescent="0.2">
      <c r="A108" s="29"/>
    </row>
    <row r="109" spans="1:1" x14ac:dyDescent="0.2">
      <c r="A109" s="29"/>
    </row>
    <row r="110" spans="1:1" x14ac:dyDescent="0.2">
      <c r="A110" s="29"/>
    </row>
    <row r="111" spans="1:1" x14ac:dyDescent="0.2">
      <c r="A111" s="29"/>
    </row>
    <row r="112" spans="1:1" x14ac:dyDescent="0.2">
      <c r="A112" s="29"/>
    </row>
    <row r="113" spans="1:1" x14ac:dyDescent="0.2">
      <c r="A113" s="29"/>
    </row>
    <row r="114" spans="1:1" x14ac:dyDescent="0.2">
      <c r="A114" s="29"/>
    </row>
    <row r="115" spans="1:1" x14ac:dyDescent="0.2">
      <c r="A115" s="29"/>
    </row>
    <row r="116" spans="1:1" x14ac:dyDescent="0.2">
      <c r="A116" s="29"/>
    </row>
    <row r="117" spans="1:1" x14ac:dyDescent="0.2">
      <c r="A117" s="29"/>
    </row>
    <row r="118" spans="1:1" x14ac:dyDescent="0.2">
      <c r="A118" s="29"/>
    </row>
    <row r="119" spans="1:1" x14ac:dyDescent="0.2">
      <c r="A119" s="29"/>
    </row>
    <row r="120" spans="1:1" x14ac:dyDescent="0.2">
      <c r="A120" s="29"/>
    </row>
    <row r="121" spans="1:1" x14ac:dyDescent="0.2">
      <c r="A121" s="29"/>
    </row>
    <row r="122" spans="1:1" x14ac:dyDescent="0.2">
      <c r="A122" s="29"/>
    </row>
    <row r="123" spans="1:1" x14ac:dyDescent="0.2">
      <c r="A123" s="29"/>
    </row>
    <row r="124" spans="1:1" x14ac:dyDescent="0.2">
      <c r="A124" s="29"/>
    </row>
    <row r="125" spans="1:1" x14ac:dyDescent="0.2">
      <c r="A125" s="29"/>
    </row>
    <row r="126" spans="1:1" x14ac:dyDescent="0.2">
      <c r="A126" s="29"/>
    </row>
    <row r="127" spans="1:1" x14ac:dyDescent="0.2">
      <c r="A127" s="29"/>
    </row>
    <row r="128" spans="1:1" x14ac:dyDescent="0.2">
      <c r="A128" s="29"/>
    </row>
    <row r="129" spans="1:1" x14ac:dyDescent="0.2">
      <c r="A129" s="29"/>
    </row>
    <row r="130" spans="1:1" x14ac:dyDescent="0.2">
      <c r="A130" s="29"/>
    </row>
    <row r="131" spans="1:1" x14ac:dyDescent="0.2">
      <c r="A131" s="29"/>
    </row>
    <row r="132" spans="1:1" x14ac:dyDescent="0.2">
      <c r="A132" s="29"/>
    </row>
    <row r="133" spans="1:1" x14ac:dyDescent="0.2">
      <c r="A133" s="29"/>
    </row>
    <row r="134" spans="1:1" x14ac:dyDescent="0.2">
      <c r="A134" s="29"/>
    </row>
    <row r="135" spans="1:1" x14ac:dyDescent="0.2">
      <c r="A135" s="29"/>
    </row>
    <row r="136" spans="1:1" x14ac:dyDescent="0.2">
      <c r="A136" s="29"/>
    </row>
    <row r="137" spans="1:1" x14ac:dyDescent="0.2">
      <c r="A137" s="29"/>
    </row>
    <row r="138" spans="1:1" x14ac:dyDescent="0.2">
      <c r="A138" s="29"/>
    </row>
    <row r="139" spans="1:1" x14ac:dyDescent="0.2">
      <c r="A139" s="29"/>
    </row>
    <row r="140" spans="1:1" x14ac:dyDescent="0.2">
      <c r="A140" s="29"/>
    </row>
    <row r="141" spans="1:1" x14ac:dyDescent="0.2">
      <c r="A141" s="29"/>
    </row>
    <row r="142" spans="1:1" x14ac:dyDescent="0.2">
      <c r="A142" s="29"/>
    </row>
    <row r="143" spans="1:1" x14ac:dyDescent="0.2">
      <c r="A143" s="29"/>
    </row>
    <row r="144" spans="1:1" x14ac:dyDescent="0.2">
      <c r="A144" s="51"/>
    </row>
  </sheetData>
  <sheetProtection formatCells="0" formatColumns="0" formatRows="0" insertColumns="0" insertRows="0" insertHyperlinks="0" deleteColumns="0" deleteRows="0" sort="0" autoFilter="0" pivotTables="0"/>
  <autoFilter ref="A5:W20"/>
  <mergeCells count="23">
    <mergeCell ref="A65:H65"/>
    <mergeCell ref="A75:E75"/>
    <mergeCell ref="A76:E76"/>
    <mergeCell ref="B1:H1"/>
    <mergeCell ref="A2:H2"/>
    <mergeCell ref="F4:H4"/>
    <mergeCell ref="A6:H6"/>
    <mergeCell ref="A4:A5"/>
    <mergeCell ref="B4:B5"/>
    <mergeCell ref="C4:C5"/>
    <mergeCell ref="D4:D5"/>
    <mergeCell ref="E4:E5"/>
    <mergeCell ref="A64:E64"/>
    <mergeCell ref="A21:E21"/>
    <mergeCell ref="A29:E29"/>
    <mergeCell ref="A38:E38"/>
    <mergeCell ref="A22:H22"/>
    <mergeCell ref="A30:H30"/>
    <mergeCell ref="A39:H39"/>
    <mergeCell ref="A47:H47"/>
    <mergeCell ref="A56:H56"/>
    <mergeCell ref="A46:E46"/>
    <mergeCell ref="A55:E55"/>
  </mergeCells>
  <phoneticPr fontId="0" type="noConversion"/>
  <pageMargins left="0.39370078740157483" right="0.47244094488188981" top="0.35433070866141736" bottom="0.51181102362204722" header="0.31496062992125984" footer="0.31496062992125984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invest3</cp:lastModifiedBy>
  <cp:lastPrinted>2020-12-30T08:01:23Z</cp:lastPrinted>
  <dcterms:created xsi:type="dcterms:W3CDTF">2020-11-15T20:56:58Z</dcterms:created>
  <dcterms:modified xsi:type="dcterms:W3CDTF">2021-01-11T11:29:28Z</dcterms:modified>
</cp:coreProperties>
</file>