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Я  ПАПКА\БЮДЖЕТНА ПОЛІТИКА\АНАЛИТИКА ПО ГОДАМ\2020\ДФРР\НА САЙТ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definedNames>
    <definedName name="_xlnm._FilterDatabase" localSheetId="0" hidden="1">Лист1!$A$14:$S$40</definedName>
    <definedName name="_xlnm.Print_Titles" localSheetId="0">Лист1!$8:$12</definedName>
    <definedName name="_xlnm.Print_Area" localSheetId="0">Лист1!$A$1:$Q$41</definedName>
  </definedNames>
  <calcPr calcId="152511"/>
</workbook>
</file>

<file path=xl/calcChain.xml><?xml version="1.0" encoding="utf-8"?>
<calcChain xmlns="http://schemas.openxmlformats.org/spreadsheetml/2006/main">
  <c r="F22" i="1" l="1"/>
  <c r="E14" i="2" l="1"/>
  <c r="F14" i="2"/>
  <c r="G14" i="2"/>
  <c r="H14" i="2"/>
  <c r="I14" i="2"/>
  <c r="L14" i="2"/>
  <c r="M14" i="2"/>
  <c r="N14" i="2"/>
  <c r="O14" i="2"/>
  <c r="D14" i="2"/>
  <c r="K33" i="2"/>
  <c r="K31" i="2"/>
  <c r="J28" i="2"/>
  <c r="J14" i="2" s="1"/>
  <c r="K27" i="2"/>
  <c r="K26" i="2"/>
  <c r="K25" i="2"/>
  <c r="K22" i="2"/>
  <c r="G22" i="2"/>
  <c r="K20" i="2"/>
  <c r="K19" i="2"/>
  <c r="K17" i="2"/>
  <c r="K14" i="2" s="1"/>
  <c r="B12" i="2"/>
  <c r="C12" i="2" s="1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K30" i="1" l="1"/>
  <c r="E22" i="1" l="1"/>
  <c r="E14" i="1" s="1"/>
  <c r="F14" i="1"/>
  <c r="G22" i="1"/>
  <c r="G14" i="1" s="1"/>
  <c r="H14" i="1"/>
  <c r="I14" i="1"/>
  <c r="J14" i="1"/>
  <c r="K14" i="1"/>
  <c r="L14" i="1"/>
  <c r="M14" i="1"/>
  <c r="N14" i="1"/>
  <c r="O14" i="1"/>
  <c r="D22" i="1"/>
  <c r="B12" i="1"/>
  <c r="C12" i="1" s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D14" i="1" l="1"/>
</calcChain>
</file>

<file path=xl/sharedStrings.xml><?xml version="1.0" encoding="utf-8"?>
<sst xmlns="http://schemas.openxmlformats.org/spreadsheetml/2006/main" count="224" uniqueCount="82">
  <si>
    <t>Додаток</t>
  </si>
  <si>
    <t>Інформація</t>
  </si>
  <si>
    <t>№ п/п</t>
  </si>
  <si>
    <t>Рік початку і закін-чення будівни-цтва</t>
  </si>
  <si>
    <t>За рахунок місцевих бюджетів</t>
  </si>
  <si>
    <t>За рахунок інших джерел фінансування</t>
  </si>
  <si>
    <t>ВСЬОГО</t>
  </si>
  <si>
    <t xml:space="preserve">Примітка: </t>
  </si>
  <si>
    <t>(підпис)</t>
  </si>
  <si>
    <t>про використання коштів державного фонду регіонального розвитку</t>
  </si>
  <si>
    <t>всього</t>
  </si>
  <si>
    <t>з них 
нерозподілений залишок</t>
  </si>
  <si>
    <t>проведено касових видатків</t>
  </si>
  <si>
    <t>за бюджетною програмою КПКВК 2761070</t>
  </si>
  <si>
    <t>(відповідно до постанови Кабінету Міністрів України від 18.03.2015 № 196 (із змінами)</t>
  </si>
  <si>
    <t>Дата прийняття в експлуа-тацію об'єкта*</t>
  </si>
  <si>
    <t>фактично виконано робіт</t>
  </si>
  <si>
    <t>**документація оформлюється з урахуванням вимог постанови Кабінету Міністрів України від 13.04.2011 №461 "Питання прийняття в експлуатацію закінчених будівництвом об'єктів'' (із змінами). Обов'язково зазначається назва документа (Сертифікат, Декларація), його номер та дата. У разі, якщо відповідна документація проходить оформлення - зробити відповідну примітку у цій колонці.</t>
  </si>
  <si>
    <t>передбачено</t>
  </si>
  <si>
    <t>отримано асигнувань</t>
  </si>
  <si>
    <t>фактично виконано робіт (фактичні видатки)</t>
  </si>
  <si>
    <t>* зазначається орієнтована або фактична дата введення об'єкта в експлуатацію (реалізації заходу - для небудівельних проектів).</t>
  </si>
  <si>
    <t>тис. грн.</t>
  </si>
  <si>
    <t>По об'єктах, роботи на яких повністю завершені/ заходах, які реалізовані</t>
  </si>
  <si>
    <t>Найменування проекту та його місцезнаходження, вид робіт</t>
  </si>
  <si>
    <t>За рахунок коштів державного фонду регіонального розвитку 
(розпорядження КМУ від 26 лютого 2020 р. № 211-р)</t>
  </si>
  <si>
    <t>заборгова-ність за фактично виконані роботи</t>
  </si>
  <si>
    <t>навчальний корпус обласного комунального закладу "Сєвєродонецький коледж культури і мистецтв імені Сергія Прокоф'єва"— капітальний ремонт будівлі</t>
  </si>
  <si>
    <t>забезпечення якісних медичних послуг населенню міста Рубіжне в рамках реалізації проекту “Реконструкція будівлі терапевтичного корпусу центральної міської лікарні в м. Рубіжне”</t>
  </si>
  <si>
    <t>створення навчально-методичного центру із симуляційним забезпеченням в рамках реалізації  проекту “Капітальний ремонт будівлі за адресою: м. Рубіжне, вул. Будівельників, 32-А”</t>
  </si>
  <si>
    <t>Сватівська психіатрічна лікарня, квартал імені С. П. Петрова, 2/27, у с. Соснове Сватівського району - капітальний ремонт</t>
  </si>
  <si>
    <t>медичний заклад, квартал 40 років Перемоги, 12а, в м. Лисичанську - капітальний ремонт відділень</t>
  </si>
  <si>
    <t>Заплавний міст №1 у м. Сєвєродонецьку - реконструкція</t>
  </si>
  <si>
    <t>Чмирівський навчально-виховний комплекс “Школа I ступеня — гімназія” по вул. Запорізькій, 15а, у с. Чмирівка Старобільського району — капітальний ремонт (коригування)</t>
  </si>
  <si>
    <t>Бутівська загальноосвітня школа I—III ступеня по вул. Шкільній, 1, у с. Бутове Старобільського району — капітальний ремонт (коригування)</t>
  </si>
  <si>
    <t>комунальна установа “Луганський обласний фізкультурний центр “Олімп” по вул. Дражевського, 17а, у м. Кремінній — реконструкція підтрибунних приміщень</t>
  </si>
  <si>
    <t>Будівництво каркасної спортивної зали для  Кремінської ЗОШ №2 І-ІІІ ст. за адресою: Луганська область, м. Кремінна, вул. Титова, 18 (корегування)</t>
  </si>
  <si>
    <t>Капітальний ремонт фасаду з утепленням будівлі спортивного залу "Скляр", розташованого за адресою: м.Лисичанськ, вул. Жовтнева, 314</t>
  </si>
  <si>
    <t>Покращення доступу до спортивної інфраструктури та популяризації занять спортом серед населення Новопсковської ОТГ, шляхом проведення капітального ремонту стадіону "Будівельник" розташованого за адресою: смт Новопсков, вул. Партизанська 7-Б</t>
  </si>
  <si>
    <t>Реконструкція споруд КУ "Стадіон "Нива" Станично-Луганського району (баскетбольне поле, замощення) за адресою: смт. Станиця Луганська, вул. 5-та Лінія, 22-б</t>
  </si>
  <si>
    <t>Будівництво залу спортивної гімнастики КУ ЛОФЦ "Олімп", розташованого за адресою:вул. Центральна, 3, м. Кремінна, Луганська область</t>
  </si>
  <si>
    <t>Капітальний ремонт будівель дитячого садка, розташованого за адресою: вул. Пізника, 1б, с. Лиман Старобільського району Луганської області</t>
  </si>
  <si>
    <t>2019-2020</t>
  </si>
  <si>
    <t>2018-2020</t>
  </si>
  <si>
    <t>2017-2020</t>
  </si>
  <si>
    <t>створення єдиного освітнього простору Чмирівської об’єднаної територіальної громади як шлях до забезпечення якісних та доступних освітніх послуг в громаді, у тому числі:</t>
  </si>
  <si>
    <t>В.о. директора Департаменту 
економічного розвитку, 
зовнішньоекономічної діяльності та туризму</t>
  </si>
  <si>
    <t>2020</t>
  </si>
  <si>
    <t xml:space="preserve"> дата та номер Сертифікату або Декларації про готовність об'єкта до експлуатації (накладної або договору для небудівельних проектів)**</t>
  </si>
  <si>
    <t>станом на 1 листопада 2020 року</t>
  </si>
  <si>
    <r>
      <t>середня загальноосвітня школа I — III ступеня</t>
    </r>
    <r>
      <rPr>
        <b/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N</t>
    </r>
    <r>
      <rPr>
        <b/>
        <u/>
        <sz val="14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</t>
    </r>
    <r>
      <rPr>
        <sz val="16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по бульв. Дружби Народів, 47, в </t>
    </r>
    <r>
      <rPr>
        <b/>
        <sz val="14"/>
        <rFont val="Times New Roman"/>
        <family val="1"/>
        <charset val="204"/>
      </rPr>
      <t>м.</t>
    </r>
    <r>
      <rPr>
        <sz val="14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Сєвєродонецьку</t>
    </r>
    <r>
      <rPr>
        <sz val="14"/>
        <rFont val="Times New Roman"/>
        <family val="1"/>
        <charset val="204"/>
      </rPr>
      <t xml:space="preserve"> — реконструкція (термомодерні-зація) (санація) будівлі (Коригування)</t>
    </r>
  </si>
  <si>
    <r>
      <t>середня загальноосвітня школа I — III ступеня</t>
    </r>
    <r>
      <rPr>
        <b/>
        <u/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N </t>
    </r>
    <r>
      <rPr>
        <b/>
        <u/>
        <sz val="16"/>
        <rFont val="Times New Roman"/>
        <family val="1"/>
        <charset val="204"/>
      </rPr>
      <t>13</t>
    </r>
    <r>
      <rPr>
        <b/>
        <u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по вул. Маяковського, 19, в </t>
    </r>
    <r>
      <rPr>
        <b/>
        <sz val="14"/>
        <rFont val="Times New Roman"/>
        <family val="1"/>
        <charset val="204"/>
      </rPr>
      <t xml:space="preserve">м. </t>
    </r>
    <r>
      <rPr>
        <b/>
        <u/>
        <sz val="16"/>
        <rFont val="Times New Roman"/>
        <family val="1"/>
        <charset val="204"/>
      </rPr>
      <t>Сєвєродонецьку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— реконструк-ція (термомодернізація) (санація) будівлі (Коригування)</t>
    </r>
  </si>
  <si>
    <r>
      <t>середня загальноосвітня школа I — III ступеня</t>
    </r>
    <r>
      <rPr>
        <b/>
        <u/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N</t>
    </r>
    <r>
      <rPr>
        <b/>
        <u/>
        <sz val="14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 xml:space="preserve"> по просп. Хіміків, 18, в </t>
    </r>
    <r>
      <rPr>
        <b/>
        <sz val="16"/>
        <rFont val="Times New Roman"/>
        <family val="1"/>
        <charset val="204"/>
      </rPr>
      <t xml:space="preserve">м. </t>
    </r>
    <r>
      <rPr>
        <b/>
        <u/>
        <sz val="16"/>
        <rFont val="Times New Roman"/>
        <family val="1"/>
        <charset val="204"/>
      </rPr>
      <t>Сєвєродонецьку</t>
    </r>
    <r>
      <rPr>
        <b/>
        <sz val="16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— реконструкція (термомодернізація) (санація) будівлі (Коригування)</t>
    </r>
  </si>
  <si>
    <r>
      <rPr>
        <b/>
        <u/>
        <sz val="16"/>
        <rFont val="Times New Roman"/>
        <family val="1"/>
        <charset val="204"/>
      </rPr>
      <t>Лисичанська загальноосвітня школа</t>
    </r>
    <r>
      <rPr>
        <sz val="14"/>
        <rFont val="Times New Roman"/>
        <family val="1"/>
        <charset val="204"/>
      </rPr>
      <t xml:space="preserve"> I — III ступеня </t>
    </r>
    <r>
      <rPr>
        <u/>
        <sz val="14"/>
        <rFont val="Times New Roman"/>
        <family val="1"/>
        <charset val="204"/>
      </rPr>
      <t>№ </t>
    </r>
    <r>
      <rPr>
        <b/>
        <u/>
        <sz val="16"/>
        <rFont val="Times New Roman"/>
        <family val="1"/>
        <charset val="204"/>
      </rPr>
      <t>14</t>
    </r>
    <r>
      <rPr>
        <u/>
        <sz val="16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по вул. Гарибальді, 13, в м. Лисичанську — реконструкція (термомодернізація) (санація) будівлі (Коригування)</t>
    </r>
  </si>
  <si>
    <r>
      <rPr>
        <b/>
        <u/>
        <sz val="16"/>
        <rFont val="Times New Roman"/>
        <family val="1"/>
        <charset val="204"/>
      </rPr>
      <t>Бондарівська гімназія</t>
    </r>
    <r>
      <rPr>
        <b/>
        <sz val="17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 вул. Дружби, 53, в с. Бондарівка Марківського району — реконструкція (термомодернізація) (санація) будівлі (Коригування)</t>
    </r>
  </si>
  <si>
    <r>
      <rPr>
        <b/>
        <u/>
        <sz val="16"/>
        <rFont val="Times New Roman"/>
        <family val="1"/>
        <charset val="204"/>
      </rPr>
      <t>Ліснополянська</t>
    </r>
    <r>
      <rPr>
        <b/>
        <sz val="16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загальноосвітня школа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>I — III ступеня по вул. Власа Погребенка, 1, в с. Лісна Поляна Марківського району — реконструкція (термомодернізація) (санація) будівлі (Коригування)</t>
    </r>
  </si>
  <si>
    <r>
      <rPr>
        <b/>
        <u/>
        <sz val="16"/>
        <rFont val="Times New Roman"/>
        <family val="1"/>
        <charset val="204"/>
      </rPr>
      <t xml:space="preserve">Кризька загальноосвітня школа </t>
    </r>
    <r>
      <rPr>
        <sz val="14"/>
        <rFont val="Times New Roman"/>
        <family val="1"/>
        <charset val="204"/>
      </rPr>
      <t xml:space="preserve">  I — III ступеня по вул. Миру, 12а, в с. Кризьке Марківського району — реконструкція (термомо-дернізація) (санація) будівлі (Коригування)</t>
    </r>
  </si>
  <si>
    <r>
      <t xml:space="preserve">Реконструкція (термомодернізація) будівлі </t>
    </r>
    <r>
      <rPr>
        <b/>
        <u/>
        <sz val="16"/>
        <rFont val="Times New Roman"/>
        <family val="1"/>
        <charset val="204"/>
      </rPr>
      <t>Нижньодуванської загальноосвітньої школи</t>
    </r>
    <r>
      <rPr>
        <sz val="14"/>
        <rFont val="Times New Roman"/>
        <family val="1"/>
        <charset val="204"/>
      </rPr>
      <t xml:space="preserve">   І-ІІІ ступеня Сватівської районної ради Луганської області, 92612 Луганська область, Сватівський район, смт Нижня Дуванка вул. Каштанова буд 64 (санація) </t>
    </r>
  </si>
  <si>
    <r>
      <rPr>
        <b/>
        <u/>
        <sz val="16"/>
        <rFont val="Times New Roman"/>
        <family val="1"/>
        <charset val="204"/>
      </rPr>
      <t>Рубіжанська спеціалізована школа</t>
    </r>
    <r>
      <rPr>
        <b/>
        <sz val="16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І-ІІІ ступеня </t>
    </r>
    <r>
      <rPr>
        <u/>
        <sz val="14"/>
        <rFont val="Times New Roman"/>
        <family val="1"/>
        <charset val="204"/>
      </rPr>
      <t xml:space="preserve"> №</t>
    </r>
    <r>
      <rPr>
        <b/>
        <u/>
        <sz val="14"/>
        <rFont val="Times New Roman"/>
        <family val="1"/>
        <charset val="204"/>
      </rPr>
      <t xml:space="preserve"> 7 </t>
    </r>
    <r>
      <rPr>
        <sz val="14"/>
        <rFont val="Times New Roman"/>
        <family val="1"/>
        <charset val="204"/>
      </rPr>
      <t>Рубіжанської міської ради по вул. Визволителів, 53, в м.Рубіжному — реконструкція (термомодернізація) (санація) будівлі</t>
    </r>
  </si>
  <si>
    <t>Єгор СКІРТАЧ</t>
  </si>
  <si>
    <t>Декларація
№ ЛГ 
 101201126292
від
 26.11.2020</t>
  </si>
  <si>
    <r>
      <t xml:space="preserve">середня загальноосвітня школа I — III ступеня </t>
    </r>
    <r>
      <rPr>
        <u/>
        <sz val="14"/>
        <rFont val="Times New Roman"/>
        <family val="1"/>
        <charset val="204"/>
      </rPr>
      <t xml:space="preserve">N </t>
    </r>
    <r>
      <rPr>
        <u/>
        <sz val="16"/>
        <rFont val="Times New Roman"/>
        <family val="1"/>
        <charset val="204"/>
      </rPr>
      <t>10</t>
    </r>
    <r>
      <rPr>
        <sz val="16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по бульв. Дружби Народів, 47, в м. </t>
    </r>
    <r>
      <rPr>
        <u/>
        <sz val="16"/>
        <rFont val="Times New Roman"/>
        <family val="1"/>
        <charset val="204"/>
      </rPr>
      <t>Сєвєродонецьку</t>
    </r>
    <r>
      <rPr>
        <sz val="14"/>
        <rFont val="Times New Roman"/>
        <family val="1"/>
        <charset val="204"/>
      </rPr>
      <t xml:space="preserve"> — реконструкція (термомодерні-зація) (санація) будівлі (Коригування)</t>
    </r>
  </si>
  <si>
    <r>
      <t>середня загальноосвітня школа I — III ступеня</t>
    </r>
    <r>
      <rPr>
        <u/>
        <sz val="14"/>
        <rFont val="Times New Roman"/>
        <family val="1"/>
        <charset val="204"/>
      </rPr>
      <t xml:space="preserve"> N </t>
    </r>
    <r>
      <rPr>
        <u/>
        <sz val="16"/>
        <rFont val="Times New Roman"/>
        <family val="1"/>
        <charset val="204"/>
      </rPr>
      <t>13</t>
    </r>
    <r>
      <rPr>
        <u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по вул. Маяковського, 19, в м. </t>
    </r>
    <r>
      <rPr>
        <u/>
        <sz val="16"/>
        <rFont val="Times New Roman"/>
        <family val="1"/>
        <charset val="204"/>
      </rPr>
      <t>Сєвєродонецьку</t>
    </r>
    <r>
      <rPr>
        <sz val="14"/>
        <rFont val="Times New Roman"/>
        <family val="1"/>
        <charset val="204"/>
      </rPr>
      <t xml:space="preserve"> — реконструк-ція (термомодернізація) (санація) будівлі (Коригування)</t>
    </r>
  </si>
  <si>
    <r>
      <t>середня загальноосвітня школа I — III ступеня</t>
    </r>
    <r>
      <rPr>
        <u/>
        <sz val="14"/>
        <rFont val="Times New Roman"/>
        <family val="1"/>
        <charset val="204"/>
      </rPr>
      <t xml:space="preserve"> N </t>
    </r>
    <r>
      <rPr>
        <u/>
        <sz val="16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 xml:space="preserve"> по просп. Хіміків, 18, в </t>
    </r>
    <r>
      <rPr>
        <sz val="16"/>
        <rFont val="Times New Roman"/>
        <family val="1"/>
        <charset val="204"/>
      </rPr>
      <t xml:space="preserve">м. </t>
    </r>
    <r>
      <rPr>
        <u/>
        <sz val="16"/>
        <rFont val="Times New Roman"/>
        <family val="1"/>
        <charset val="204"/>
      </rPr>
      <t>Сєвєродонецьку</t>
    </r>
    <r>
      <rPr>
        <sz val="16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— реконструкція (термомодернізація) (санація) будівлі (Коригування)</t>
    </r>
  </si>
  <si>
    <r>
      <rPr>
        <u/>
        <sz val="16"/>
        <rFont val="Times New Roman"/>
        <family val="1"/>
        <charset val="204"/>
      </rPr>
      <t>Лисичанська загальноосвітня школа</t>
    </r>
    <r>
      <rPr>
        <sz val="14"/>
        <rFont val="Times New Roman"/>
        <family val="1"/>
        <charset val="204"/>
      </rPr>
      <t xml:space="preserve"> I — III ступеня </t>
    </r>
    <r>
      <rPr>
        <u/>
        <sz val="14"/>
        <rFont val="Times New Roman"/>
        <family val="1"/>
        <charset val="204"/>
      </rPr>
      <t>№ </t>
    </r>
    <r>
      <rPr>
        <u/>
        <sz val="16"/>
        <rFont val="Times New Roman"/>
        <family val="1"/>
        <charset val="204"/>
      </rPr>
      <t xml:space="preserve">14  </t>
    </r>
    <r>
      <rPr>
        <sz val="14"/>
        <rFont val="Times New Roman"/>
        <family val="1"/>
        <charset val="204"/>
      </rPr>
      <t>по вул. Гарибальді, 13, в м. Лисичанську — реконструкція (термомодернізація) (санація) будівлі (Коригування)</t>
    </r>
  </si>
  <si>
    <r>
      <rPr>
        <u/>
        <sz val="16"/>
        <rFont val="Times New Roman"/>
        <family val="1"/>
        <charset val="204"/>
      </rPr>
      <t>Бондарівська гімназія</t>
    </r>
    <r>
      <rPr>
        <sz val="17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 вул. Дружби, 53, в с. Бондарівка Марківського району — реконструкція (термомодернізація) (санація) будівлі (Коригування)</t>
    </r>
  </si>
  <si>
    <r>
      <rPr>
        <u/>
        <sz val="16"/>
        <rFont val="Times New Roman"/>
        <family val="1"/>
        <charset val="204"/>
      </rPr>
      <t>Ліснополянська</t>
    </r>
    <r>
      <rPr>
        <sz val="16"/>
        <rFont val="Times New Roman"/>
        <family val="1"/>
        <charset val="204"/>
      </rPr>
      <t xml:space="preserve"> </t>
    </r>
    <r>
      <rPr>
        <u/>
        <sz val="16"/>
        <rFont val="Times New Roman"/>
        <family val="1"/>
        <charset val="204"/>
      </rPr>
      <t>загальноосвітня школа</t>
    </r>
    <r>
      <rPr>
        <sz val="14"/>
        <rFont val="Times New Roman"/>
        <family val="1"/>
        <charset val="204"/>
      </rPr>
      <t xml:space="preserve">   I — III ступеня по вул. Власа Погребенка, 1, в с. Лісна Поляна Марківського району — реконструкція (термомодернізація) (санація) будівлі (Коригування)</t>
    </r>
  </si>
  <si>
    <r>
      <rPr>
        <u/>
        <sz val="16"/>
        <rFont val="Times New Roman"/>
        <family val="1"/>
        <charset val="204"/>
      </rPr>
      <t xml:space="preserve">Кризька загальноосвітня школа </t>
    </r>
    <r>
      <rPr>
        <sz val="14"/>
        <rFont val="Times New Roman"/>
        <family val="1"/>
        <charset val="204"/>
      </rPr>
      <t xml:space="preserve">  I — III ступеня по вул. Миру, 12а, в с. Кризьке Марківського району — реконструкція (термомо-дернізація) (санація) будівлі (Коригування)</t>
    </r>
  </si>
  <si>
    <r>
      <t xml:space="preserve">Реконструкція (термомодернізація) будівлі </t>
    </r>
    <r>
      <rPr>
        <u/>
        <sz val="16"/>
        <rFont val="Times New Roman"/>
        <family val="1"/>
        <charset val="204"/>
      </rPr>
      <t>Нижньодуванської загальноосвітньої школи</t>
    </r>
    <r>
      <rPr>
        <sz val="14"/>
        <rFont val="Times New Roman"/>
        <family val="1"/>
        <charset val="204"/>
      </rPr>
      <t xml:space="preserve">   І-ІІІ ступеня Сватівської районної ради Луганської області, 92612 Луганська область, Сватівський район, смт Нижня Дуванка вул. Каштанова буд 64 (санація) </t>
    </r>
  </si>
  <si>
    <r>
      <rPr>
        <u/>
        <sz val="16"/>
        <rFont val="Times New Roman"/>
        <family val="1"/>
        <charset val="204"/>
      </rPr>
      <t>Рубіжанська спеціалізована школа</t>
    </r>
    <r>
      <rPr>
        <sz val="16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І-ІІІ ступеня </t>
    </r>
    <r>
      <rPr>
        <u/>
        <sz val="14"/>
        <rFont val="Times New Roman"/>
        <family val="1"/>
        <charset val="204"/>
      </rPr>
      <t xml:space="preserve"> № 7 </t>
    </r>
    <r>
      <rPr>
        <sz val="14"/>
        <rFont val="Times New Roman"/>
        <family val="1"/>
        <charset val="204"/>
      </rPr>
      <t>Рубіжанської міської ради по вул. Визволителів, 53, в м.Рубіжному — реконструкція (термомодернізація) (санація) будівлі</t>
    </r>
  </si>
  <si>
    <t>роботи завершені, готується документація</t>
  </si>
  <si>
    <t>Декларація
№ ЛГ 101201221325
від 22.12.2020</t>
  </si>
  <si>
    <t>роботи, передбачені у 2020 році завершені</t>
  </si>
  <si>
    <t>станом на 1 січня 2021 року</t>
  </si>
  <si>
    <t>січень 2021 р.</t>
  </si>
  <si>
    <t>підготовлено Декларації про готовність др експлуатації обєктів для подання до ДАБІ в Луганській області , планується отримати в поточному (січні) місяці 2021 р.</t>
  </si>
  <si>
    <t>1 кв-л 2021</t>
  </si>
  <si>
    <t>4 кв-л 2021</t>
  </si>
  <si>
    <t>2 кв-л 2021</t>
  </si>
  <si>
    <t xml:space="preserve"> 31.01.2021</t>
  </si>
  <si>
    <t xml:space="preserve">В.о. директора Департаменту 
економічного розвитку та зовнішньоекономічної діяльності </t>
  </si>
  <si>
    <t>Запланований на 2020 рік обсяг будівельних робіт виконаний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</si>
</sst>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Arial"/>
      <family val="2"/>
      <charset val="204"/>
    </font>
    <font>
      <i/>
      <sz val="18"/>
      <name val="Times New Roman"/>
      <family val="1"/>
      <charset val="204"/>
    </font>
    <font>
      <i/>
      <sz val="18"/>
      <name val="Arial"/>
      <family val="2"/>
      <charset val="204"/>
    </font>
    <font>
      <sz val="18"/>
      <name val="Arial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i/>
      <sz val="15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13"/>
      <name val="Arial"/>
      <family val="2"/>
      <charset val="204"/>
    </font>
    <font>
      <i/>
      <sz val="13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"/>
      <family val="2"/>
      <charset val="204"/>
    </font>
    <font>
      <sz val="22"/>
      <color indexed="8"/>
      <name val="Calibri"/>
      <family val="2"/>
      <charset val="204"/>
    </font>
    <font>
      <sz val="26"/>
      <color indexed="8"/>
      <name val="Calibri"/>
      <family val="2"/>
      <charset val="204"/>
    </font>
    <font>
      <b/>
      <i/>
      <sz val="20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1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5" fillId="2" borderId="2" xfId="0" applyFont="1" applyFill="1" applyBorder="1" applyAlignment="1">
      <alignment horizontal="center" vertical="center" wrapText="1"/>
    </xf>
    <xf numFmtId="165" fontId="3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31" fillId="2" borderId="4" xfId="0" applyFont="1" applyFill="1" applyBorder="1" applyAlignment="1">
      <alignment horizontal="center" vertical="top" wrapText="1"/>
    </xf>
    <xf numFmtId="0" fontId="31" fillId="2" borderId="5" xfId="0" applyFont="1" applyFill="1" applyBorder="1" applyAlignment="1">
      <alignment horizontal="center" vertical="top" wrapText="1"/>
    </xf>
    <xf numFmtId="0" fontId="31" fillId="2" borderId="6" xfId="0" applyFont="1" applyFill="1" applyBorder="1" applyAlignment="1">
      <alignment horizontal="center" vertical="top" wrapText="1"/>
    </xf>
    <xf numFmtId="0" fontId="31" fillId="2" borderId="7" xfId="0" applyFont="1" applyFill="1" applyBorder="1" applyAlignment="1">
      <alignment horizontal="center" vertical="top" wrapText="1"/>
    </xf>
    <xf numFmtId="0" fontId="31" fillId="2" borderId="8" xfId="0" applyFont="1" applyFill="1" applyBorder="1" applyAlignment="1">
      <alignment horizontal="center" vertical="top" wrapText="1"/>
    </xf>
    <xf numFmtId="0" fontId="31" fillId="2" borderId="10" xfId="0" applyFont="1" applyFill="1" applyBorder="1" applyAlignment="1">
      <alignment horizontal="center" vertical="top" wrapText="1"/>
    </xf>
    <xf numFmtId="0" fontId="31" fillId="2" borderId="11" xfId="0" applyFont="1" applyFill="1" applyBorder="1" applyAlignment="1">
      <alignment horizontal="center" vertical="top" wrapText="1"/>
    </xf>
    <xf numFmtId="1" fontId="32" fillId="2" borderId="2" xfId="0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0" xfId="0" applyFont="1" applyFill="1" applyBorder="1"/>
    <xf numFmtId="0" fontId="14" fillId="2" borderId="0" xfId="0" applyFont="1" applyFill="1" applyAlignment="1"/>
    <xf numFmtId="164" fontId="2" fillId="2" borderId="0" xfId="0" applyNumberFormat="1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164" fontId="13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16" fillId="2" borderId="0" xfId="0" applyFont="1" applyFill="1" applyAlignment="1"/>
    <xf numFmtId="0" fontId="11" fillId="2" borderId="1" xfId="0" applyFont="1" applyFill="1" applyBorder="1"/>
    <xf numFmtId="164" fontId="34" fillId="2" borderId="1" xfId="0" applyNumberFormat="1" applyFont="1" applyFill="1" applyBorder="1" applyAlignment="1">
      <alignment horizontal="center"/>
    </xf>
    <xf numFmtId="0" fontId="22" fillId="2" borderId="0" xfId="0" applyFont="1" applyFill="1"/>
    <xf numFmtId="0" fontId="13" fillId="2" borderId="0" xfId="0" applyFont="1" applyFill="1" applyBorder="1"/>
    <xf numFmtId="164" fontId="38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/>
    <xf numFmtId="0" fontId="19" fillId="2" borderId="0" xfId="0" applyFont="1" applyFill="1" applyAlignment="1"/>
    <xf numFmtId="164" fontId="18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5" fillId="2" borderId="0" xfId="0" applyNumberFormat="1" applyFont="1" applyFill="1" applyBorder="1" applyAlignment="1">
      <alignment horizontal="right" vertical="justify" wrapText="1"/>
    </xf>
    <xf numFmtId="0" fontId="21" fillId="2" borderId="0" xfId="0" applyFont="1" applyFill="1" applyBorder="1"/>
    <xf numFmtId="0" fontId="1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49" fontId="24" fillId="2" borderId="2" xfId="0" applyNumberFormat="1" applyFont="1" applyFill="1" applyBorder="1"/>
    <xf numFmtId="0" fontId="15" fillId="2" borderId="0" xfId="0" applyFont="1" applyFill="1" applyAlignment="1"/>
    <xf numFmtId="0" fontId="31" fillId="2" borderId="9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/>
    <xf numFmtId="165" fontId="34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/>
    <xf numFmtId="49" fontId="32" fillId="2" borderId="2" xfId="0" applyNumberFormat="1" applyFont="1" applyFill="1" applyBorder="1" applyAlignment="1">
      <alignment horizontal="left" vertical="center" wrapText="1"/>
    </xf>
    <xf numFmtId="49" fontId="24" fillId="2" borderId="2" xfId="0" applyNumberFormat="1" applyFont="1" applyFill="1" applyBorder="1" applyAlignment="1"/>
    <xf numFmtId="165" fontId="24" fillId="2" borderId="2" xfId="0" applyNumberFormat="1" applyFont="1" applyFill="1" applyBorder="1" applyAlignment="1"/>
    <xf numFmtId="49" fontId="31" fillId="2" borderId="2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2" fillId="0" borderId="2" xfId="0" applyFont="1" applyFill="1" applyBorder="1" applyAlignment="1">
      <alignment horizontal="left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Fill="1" applyBorder="1" applyAlignment="1">
      <alignment horizontal="center" vertical="center"/>
    </xf>
    <xf numFmtId="165" fontId="32" fillId="3" borderId="2" xfId="0" applyNumberFormat="1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/>
    </xf>
    <xf numFmtId="49" fontId="24" fillId="3" borderId="2" xfId="0" applyNumberFormat="1" applyFont="1" applyFill="1" applyBorder="1"/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31" fillId="3" borderId="6" xfId="0" applyFont="1" applyFill="1" applyBorder="1" applyAlignment="1">
      <alignment horizontal="center" vertical="top" wrapText="1"/>
    </xf>
    <xf numFmtId="165" fontId="34" fillId="3" borderId="2" xfId="0" applyNumberFormat="1" applyFont="1" applyFill="1" applyBorder="1" applyAlignment="1">
      <alignment horizontal="center" vertical="center"/>
    </xf>
    <xf numFmtId="165" fontId="24" fillId="3" borderId="2" xfId="0" applyNumberFormat="1" applyFont="1" applyFill="1" applyBorder="1" applyAlignment="1"/>
    <xf numFmtId="164" fontId="11" fillId="3" borderId="0" xfId="0" applyNumberFormat="1" applyFont="1" applyFill="1" applyBorder="1" applyAlignment="1">
      <alignment horizontal="center"/>
    </xf>
    <xf numFmtId="164" fontId="33" fillId="3" borderId="1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31" fillId="3" borderId="7" xfId="0" applyFont="1" applyFill="1" applyBorder="1" applyAlignment="1">
      <alignment horizontal="center" vertical="top" wrapText="1"/>
    </xf>
    <xf numFmtId="0" fontId="11" fillId="3" borderId="0" xfId="0" applyFont="1" applyFill="1" applyBorder="1"/>
    <xf numFmtId="0" fontId="32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2" fillId="3" borderId="2" xfId="0" applyFont="1" applyFill="1" applyBorder="1" applyAlignment="1">
      <alignment horizontal="left" vertical="center" wrapText="1"/>
    </xf>
    <xf numFmtId="49" fontId="32" fillId="3" borderId="2" xfId="0" applyNumberFormat="1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horizontal="center" vertical="center" wrapText="1"/>
    </xf>
    <xf numFmtId="164" fontId="32" fillId="2" borderId="2" xfId="0" applyNumberFormat="1" applyFont="1" applyFill="1" applyBorder="1" applyAlignment="1">
      <alignment horizontal="center" vertical="center" wrapText="1"/>
    </xf>
    <xf numFmtId="166" fontId="32" fillId="2" borderId="2" xfId="0" applyNumberFormat="1" applyFont="1" applyFill="1" applyBorder="1" applyAlignment="1">
      <alignment horizontal="center" vertical="center" wrapText="1"/>
    </xf>
    <xf numFmtId="0" fontId="46" fillId="2" borderId="0" xfId="0" applyFont="1" applyFill="1"/>
    <xf numFmtId="49" fontId="9" fillId="2" borderId="2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/>
    <xf numFmtId="164" fontId="13" fillId="2" borderId="1" xfId="0" applyNumberFormat="1" applyFont="1" applyFill="1" applyBorder="1" applyAlignment="1">
      <alignment horizontal="center"/>
    </xf>
    <xf numFmtId="165" fontId="0" fillId="2" borderId="0" xfId="0" applyNumberFormat="1" applyFill="1"/>
    <xf numFmtId="165" fontId="32" fillId="2" borderId="2" xfId="0" applyNumberFormat="1" applyFont="1" applyFill="1" applyBorder="1" applyAlignment="1">
      <alignment horizontal="center" vertical="center" wrapText="1"/>
    </xf>
    <xf numFmtId="166" fontId="31" fillId="2" borderId="2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47" fillId="2" borderId="0" xfId="0" applyFont="1" applyFill="1" applyAlignment="1">
      <alignment horizontal="center"/>
    </xf>
    <xf numFmtId="0" fontId="48" fillId="2" borderId="0" xfId="0" applyFont="1" applyFill="1" applyAlignment="1"/>
    <xf numFmtId="0" fontId="11" fillId="2" borderId="0" xfId="0" applyFont="1" applyFill="1" applyAlignment="1">
      <alignment horizontal="center"/>
    </xf>
    <xf numFmtId="0" fontId="7" fillId="2" borderId="0" xfId="0" applyFont="1" applyFill="1" applyAlignment="1"/>
    <xf numFmtId="0" fontId="45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46" fillId="2" borderId="0" xfId="0" applyFont="1" applyFill="1" applyAlignment="1"/>
    <xf numFmtId="0" fontId="32" fillId="2" borderId="14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top" wrapText="1"/>
    </xf>
    <xf numFmtId="0" fontId="36" fillId="2" borderId="15" xfId="0" applyFont="1" applyFill="1" applyBorder="1" applyAlignment="1">
      <alignment vertical="top"/>
    </xf>
    <xf numFmtId="0" fontId="36" fillId="2" borderId="17" xfId="0" applyFont="1" applyFill="1" applyBorder="1" applyAlignment="1">
      <alignment vertical="top"/>
    </xf>
    <xf numFmtId="0" fontId="32" fillId="2" borderId="4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/>
    <xf numFmtId="0" fontId="32" fillId="2" borderId="25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164" fontId="32" fillId="2" borderId="0" xfId="0" applyNumberFormat="1" applyFont="1" applyFill="1" applyBorder="1" applyAlignment="1">
      <alignment horizontal="left" vertical="center" wrapText="1"/>
    </xf>
    <xf numFmtId="49" fontId="31" fillId="2" borderId="35" xfId="0" applyNumberFormat="1" applyFont="1" applyFill="1" applyBorder="1" applyAlignment="1">
      <alignment horizontal="center" vertical="center" wrapText="1"/>
    </xf>
    <xf numFmtId="49" fontId="31" fillId="2" borderId="36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2" fillId="2" borderId="12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/>
    <xf numFmtId="0" fontId="9" fillId="2" borderId="10" xfId="0" applyFont="1" applyFill="1" applyBorder="1" applyAlignment="1">
      <alignment horizontal="center" vertical="top" wrapText="1"/>
    </xf>
    <xf numFmtId="0" fontId="23" fillId="2" borderId="24" xfId="0" applyFont="1" applyFill="1" applyBorder="1" applyAlignment="1"/>
    <xf numFmtId="0" fontId="23" fillId="2" borderId="30" xfId="0" applyFont="1" applyFill="1" applyBorder="1" applyAlignment="1"/>
    <xf numFmtId="0" fontId="32" fillId="2" borderId="10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/>
    <xf numFmtId="0" fontId="28" fillId="2" borderId="0" xfId="0" applyFont="1" applyFill="1" applyAlignment="1"/>
    <xf numFmtId="0" fontId="25" fillId="2" borderId="0" xfId="0" applyFont="1" applyFill="1" applyAlignment="1">
      <alignment horizontal="center"/>
    </xf>
    <xf numFmtId="0" fontId="26" fillId="2" borderId="0" xfId="0" applyFont="1" applyFill="1" applyAlignment="1"/>
    <xf numFmtId="0" fontId="27" fillId="2" borderId="0" xfId="0" applyFont="1" applyFill="1" applyAlignment="1"/>
    <xf numFmtId="0" fontId="29" fillId="2" borderId="0" xfId="0" applyFont="1" applyFill="1" applyAlignment="1">
      <alignment horizontal="center"/>
    </xf>
    <xf numFmtId="0" fontId="30" fillId="2" borderId="0" xfId="0" applyFont="1" applyFill="1" applyAlignment="1"/>
    <xf numFmtId="0" fontId="32" fillId="3" borderId="4" xfId="0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horizontal="center" vertical="center" wrapText="1"/>
    </xf>
    <xf numFmtId="164" fontId="32" fillId="2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view="pageBreakPreview" topLeftCell="A40" zoomScale="75" zoomScaleNormal="75" zoomScaleSheetLayoutView="75" workbookViewId="0">
      <selection activeCell="B58" sqref="B58"/>
    </sheetView>
  </sheetViews>
  <sheetFormatPr defaultColWidth="8.85546875" defaultRowHeight="15" x14ac:dyDescent="0.25"/>
  <cols>
    <col min="1" max="1" width="4.85546875" style="3" customWidth="1"/>
    <col min="2" max="2" width="37.85546875" style="3" customWidth="1"/>
    <col min="3" max="3" width="9.85546875" style="3" customWidth="1"/>
    <col min="4" max="4" width="15.28515625" style="3" customWidth="1"/>
    <col min="5" max="5" width="13.85546875" style="3" customWidth="1"/>
    <col min="6" max="6" width="15.85546875" style="3" customWidth="1"/>
    <col min="7" max="7" width="14" style="3" customWidth="1"/>
    <col min="8" max="8" width="14.28515625" style="3" customWidth="1"/>
    <col min="9" max="9" width="15.85546875" style="3" customWidth="1"/>
    <col min="10" max="10" width="14.28515625" style="3" customWidth="1"/>
    <col min="11" max="11" width="13.5703125" style="3" customWidth="1"/>
    <col min="12" max="12" width="14.5703125" style="3" customWidth="1"/>
    <col min="13" max="13" width="15.7109375" style="3" customWidth="1"/>
    <col min="14" max="14" width="14.7109375" style="3" customWidth="1"/>
    <col min="15" max="15" width="13.28515625" style="3" customWidth="1"/>
    <col min="16" max="16" width="17.28515625" style="3" customWidth="1"/>
    <col min="17" max="17" width="23.5703125" style="3" customWidth="1"/>
    <col min="18" max="18" width="8.85546875" style="3"/>
    <col min="19" max="19" width="12.140625" style="3" customWidth="1"/>
    <col min="20" max="16384" width="8.85546875" style="3"/>
  </cols>
  <sheetData>
    <row r="1" spans="1:17" ht="16.899999999999999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  <c r="Q1" s="35" t="s">
        <v>0</v>
      </c>
    </row>
    <row r="2" spans="1:17" s="83" customFormat="1" ht="25.9" customHeight="1" x14ac:dyDescent="0.35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s="83" customFormat="1" ht="21.6" customHeight="1" x14ac:dyDescent="0.35">
      <c r="A3" s="94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 s="83" customFormat="1" ht="23.25" x14ac:dyDescent="0.35">
      <c r="A4" s="97" t="s">
        <v>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5"/>
    </row>
    <row r="5" spans="1:17" s="83" customFormat="1" ht="23.25" x14ac:dyDescent="0.35">
      <c r="A5" s="97" t="s">
        <v>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s="83" customFormat="1" ht="21" customHeight="1" x14ac:dyDescent="0.35">
      <c r="A6" s="92" t="s">
        <v>73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2.6" customHeight="1" thickBot="1" x14ac:dyDescent="0.4">
      <c r="A7" s="3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3"/>
      <c r="O7" s="53"/>
      <c r="P7" s="33"/>
      <c r="Q7" s="36" t="s">
        <v>22</v>
      </c>
    </row>
    <row r="8" spans="1:17" ht="94.9" customHeight="1" thickBot="1" x14ac:dyDescent="0.35">
      <c r="A8" s="117" t="s">
        <v>2</v>
      </c>
      <c r="B8" s="121" t="s">
        <v>24</v>
      </c>
      <c r="C8" s="117" t="s">
        <v>3</v>
      </c>
      <c r="D8" s="127">
        <v>2020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  <c r="Q8" s="52" t="s">
        <v>23</v>
      </c>
    </row>
    <row r="9" spans="1:17" ht="42" customHeight="1" thickBot="1" x14ac:dyDescent="0.3">
      <c r="A9" s="118"/>
      <c r="B9" s="122"/>
      <c r="C9" s="118"/>
      <c r="D9" s="133" t="s">
        <v>25</v>
      </c>
      <c r="E9" s="134"/>
      <c r="F9" s="134"/>
      <c r="G9" s="134"/>
      <c r="H9" s="134"/>
      <c r="I9" s="133" t="s">
        <v>4</v>
      </c>
      <c r="J9" s="134"/>
      <c r="K9" s="134"/>
      <c r="L9" s="135"/>
      <c r="M9" s="133" t="s">
        <v>5</v>
      </c>
      <c r="N9" s="134"/>
      <c r="O9" s="135"/>
      <c r="P9" s="105" t="s">
        <v>15</v>
      </c>
      <c r="Q9" s="102" t="s">
        <v>48</v>
      </c>
    </row>
    <row r="10" spans="1:17" ht="90" customHeight="1" x14ac:dyDescent="0.25">
      <c r="A10" s="119"/>
      <c r="B10" s="123"/>
      <c r="C10" s="125"/>
      <c r="D10" s="105" t="s">
        <v>18</v>
      </c>
      <c r="E10" s="105" t="s">
        <v>19</v>
      </c>
      <c r="F10" s="105" t="s">
        <v>12</v>
      </c>
      <c r="G10" s="105" t="s">
        <v>20</v>
      </c>
      <c r="H10" s="105" t="s">
        <v>26</v>
      </c>
      <c r="I10" s="111" t="s">
        <v>18</v>
      </c>
      <c r="J10" s="100" t="s">
        <v>12</v>
      </c>
      <c r="K10" s="100" t="s">
        <v>20</v>
      </c>
      <c r="L10" s="105" t="s">
        <v>26</v>
      </c>
      <c r="M10" s="111" t="s">
        <v>18</v>
      </c>
      <c r="N10" s="100" t="s">
        <v>12</v>
      </c>
      <c r="O10" s="108" t="s">
        <v>16</v>
      </c>
      <c r="P10" s="106"/>
      <c r="Q10" s="103"/>
    </row>
    <row r="11" spans="1:17" ht="34.9" customHeight="1" thickBot="1" x14ac:dyDescent="0.3">
      <c r="A11" s="120"/>
      <c r="B11" s="124"/>
      <c r="C11" s="126"/>
      <c r="D11" s="110"/>
      <c r="E11" s="110"/>
      <c r="F11" s="110"/>
      <c r="G11" s="110"/>
      <c r="H11" s="110"/>
      <c r="I11" s="112"/>
      <c r="J11" s="101" t="s">
        <v>10</v>
      </c>
      <c r="K11" s="101"/>
      <c r="L11" s="110"/>
      <c r="M11" s="112"/>
      <c r="N11" s="101" t="s">
        <v>10</v>
      </c>
      <c r="O11" s="109"/>
      <c r="P11" s="107"/>
      <c r="Q11" s="104"/>
    </row>
    <row r="12" spans="1:17" ht="16.5" thickBot="1" x14ac:dyDescent="0.3">
      <c r="A12" s="4">
        <v>1</v>
      </c>
      <c r="B12" s="5">
        <f t="shared" ref="B12:Q12" si="0">A12+1</f>
        <v>2</v>
      </c>
      <c r="C12" s="4">
        <f t="shared" si="0"/>
        <v>3</v>
      </c>
      <c r="D12" s="6">
        <f t="shared" si="0"/>
        <v>4</v>
      </c>
      <c r="E12" s="7">
        <f t="shared" si="0"/>
        <v>5</v>
      </c>
      <c r="F12" s="7">
        <f t="shared" si="0"/>
        <v>6</v>
      </c>
      <c r="G12" s="7">
        <f t="shared" si="0"/>
        <v>7</v>
      </c>
      <c r="H12" s="8">
        <f t="shared" si="0"/>
        <v>8</v>
      </c>
      <c r="I12" s="6">
        <f t="shared" si="0"/>
        <v>9</v>
      </c>
      <c r="J12" s="7">
        <f t="shared" si="0"/>
        <v>10</v>
      </c>
      <c r="K12" s="7">
        <f t="shared" si="0"/>
        <v>11</v>
      </c>
      <c r="L12" s="39">
        <f t="shared" si="0"/>
        <v>12</v>
      </c>
      <c r="M12" s="6">
        <f t="shared" si="0"/>
        <v>13</v>
      </c>
      <c r="N12" s="7">
        <f t="shared" si="0"/>
        <v>14</v>
      </c>
      <c r="O12" s="8">
        <f t="shared" si="0"/>
        <v>15</v>
      </c>
      <c r="P12" s="9">
        <f t="shared" si="0"/>
        <v>16</v>
      </c>
      <c r="Q12" s="10">
        <f t="shared" si="0"/>
        <v>17</v>
      </c>
    </row>
    <row r="13" spans="1:17" ht="14.45" customHeight="1" x14ac:dyDescent="0.2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</row>
    <row r="14" spans="1:17" ht="23.25" x14ac:dyDescent="0.25">
      <c r="A14" s="49"/>
      <c r="B14" s="84" t="s">
        <v>6</v>
      </c>
      <c r="C14" s="42"/>
      <c r="D14" s="43">
        <f>SUM(D15:D40)-D22</f>
        <v>226796.92199999996</v>
      </c>
      <c r="E14" s="43">
        <f>SUM(E15:E40)-E22</f>
        <v>226796.92199999996</v>
      </c>
      <c r="F14" s="43">
        <f t="shared" ref="F14:O14" si="1">SUM(F15:F40)-F22</f>
        <v>205456.87505000003</v>
      </c>
      <c r="G14" s="43">
        <f t="shared" si="1"/>
        <v>194723.73053</v>
      </c>
      <c r="H14" s="43">
        <f t="shared" si="1"/>
        <v>0</v>
      </c>
      <c r="I14" s="43">
        <f t="shared" si="1"/>
        <v>36315.773000000001</v>
      </c>
      <c r="J14" s="43">
        <f t="shared" si="1"/>
        <v>34194.277000000002</v>
      </c>
      <c r="K14" s="43">
        <f t="shared" si="1"/>
        <v>33991.332000000009</v>
      </c>
      <c r="L14" s="43">
        <f t="shared" si="1"/>
        <v>0</v>
      </c>
      <c r="M14" s="43">
        <f t="shared" si="1"/>
        <v>0</v>
      </c>
      <c r="N14" s="43">
        <f t="shared" si="1"/>
        <v>0</v>
      </c>
      <c r="O14" s="43">
        <f t="shared" si="1"/>
        <v>0</v>
      </c>
      <c r="P14" s="42"/>
      <c r="Q14" s="44"/>
    </row>
    <row r="15" spans="1:17" ht="40.15" customHeight="1" x14ac:dyDescent="0.25">
      <c r="A15" s="50"/>
      <c r="B15" s="45" t="s">
        <v>11</v>
      </c>
      <c r="C15" s="46"/>
      <c r="D15" s="2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6"/>
      <c r="Q15" s="37"/>
    </row>
    <row r="16" spans="1:17" ht="112.9" customHeight="1" x14ac:dyDescent="0.25">
      <c r="A16" s="51">
        <v>1</v>
      </c>
      <c r="B16" s="45" t="s">
        <v>27</v>
      </c>
      <c r="C16" s="1" t="s">
        <v>42</v>
      </c>
      <c r="D16" s="57">
        <v>5736.2</v>
      </c>
      <c r="E16" s="57">
        <v>5736.2</v>
      </c>
      <c r="F16" s="82">
        <v>4722.8382600000004</v>
      </c>
      <c r="G16" s="82">
        <v>4722.8382600000004</v>
      </c>
      <c r="H16" s="2"/>
      <c r="I16" s="2">
        <v>637.4</v>
      </c>
      <c r="J16" s="2">
        <v>568.95899999999995</v>
      </c>
      <c r="K16" s="2">
        <v>568.95899999999995</v>
      </c>
      <c r="L16" s="2"/>
      <c r="M16" s="2"/>
      <c r="N16" s="2"/>
      <c r="O16" s="2"/>
      <c r="P16" s="11" t="s">
        <v>76</v>
      </c>
      <c r="Q16" s="80" t="s">
        <v>70</v>
      </c>
    </row>
    <row r="17" spans="1:19" ht="129" customHeight="1" x14ac:dyDescent="0.25">
      <c r="A17" s="51">
        <v>2</v>
      </c>
      <c r="B17" s="45" t="s">
        <v>28</v>
      </c>
      <c r="C17" s="1" t="s">
        <v>43</v>
      </c>
      <c r="D17" s="57">
        <v>34838.421000000002</v>
      </c>
      <c r="E17" s="57">
        <v>34838.421000000002</v>
      </c>
      <c r="F17" s="82">
        <v>34608.829100000003</v>
      </c>
      <c r="G17" s="2">
        <v>28660.617999999999</v>
      </c>
      <c r="H17" s="2"/>
      <c r="I17" s="2">
        <v>3870.9360000000001</v>
      </c>
      <c r="J17" s="2">
        <v>3870.9360000000001</v>
      </c>
      <c r="K17" s="2">
        <v>3870.9360000000001</v>
      </c>
      <c r="L17" s="2"/>
      <c r="M17" s="2"/>
      <c r="N17" s="2"/>
      <c r="O17" s="2"/>
      <c r="P17" s="11" t="s">
        <v>76</v>
      </c>
      <c r="Q17" s="80" t="s">
        <v>70</v>
      </c>
    </row>
    <row r="18" spans="1:19" ht="138" customHeight="1" x14ac:dyDescent="0.25">
      <c r="A18" s="79">
        <v>3</v>
      </c>
      <c r="B18" s="45" t="s">
        <v>29</v>
      </c>
      <c r="C18" s="1" t="s">
        <v>42</v>
      </c>
      <c r="D18" s="57">
        <v>14132.99</v>
      </c>
      <c r="E18" s="57">
        <v>14132.99</v>
      </c>
      <c r="F18" s="82">
        <v>13492.701540000002</v>
      </c>
      <c r="G18" s="82">
        <v>13492.701540000002</v>
      </c>
      <c r="H18" s="2"/>
      <c r="I18" s="2">
        <v>1570.3330000000001</v>
      </c>
      <c r="J18" s="2">
        <v>1570.3330000000001</v>
      </c>
      <c r="K18" s="2">
        <v>1570.3330000000001</v>
      </c>
      <c r="L18" s="2"/>
      <c r="M18" s="2"/>
      <c r="N18" s="2"/>
      <c r="O18" s="2"/>
      <c r="P18" s="11" t="s">
        <v>76</v>
      </c>
      <c r="Q18" s="80" t="s">
        <v>70</v>
      </c>
    </row>
    <row r="19" spans="1:19" ht="94.9" customHeight="1" x14ac:dyDescent="0.25">
      <c r="A19" s="51">
        <v>4</v>
      </c>
      <c r="B19" s="45" t="s">
        <v>30</v>
      </c>
      <c r="C19" s="1" t="s">
        <v>43</v>
      </c>
      <c r="D19" s="57">
        <v>6613.4560000000001</v>
      </c>
      <c r="E19" s="57">
        <v>6613.4560000000001</v>
      </c>
      <c r="F19" s="82">
        <v>6413.2335400000011</v>
      </c>
      <c r="G19" s="82">
        <v>6413.2335400000011</v>
      </c>
      <c r="H19" s="2"/>
      <c r="I19" s="2">
        <v>734.82799999999997</v>
      </c>
      <c r="J19" s="2">
        <v>734.82799999999997</v>
      </c>
      <c r="K19" s="2">
        <v>734.82799999999997</v>
      </c>
      <c r="L19" s="2"/>
      <c r="M19" s="2"/>
      <c r="N19" s="2"/>
      <c r="O19" s="2"/>
      <c r="P19" s="11" t="s">
        <v>76</v>
      </c>
      <c r="Q19" s="80" t="s">
        <v>70</v>
      </c>
    </row>
    <row r="20" spans="1:19" ht="84" customHeight="1" x14ac:dyDescent="0.25">
      <c r="A20" s="51">
        <v>5</v>
      </c>
      <c r="B20" s="45" t="s">
        <v>31</v>
      </c>
      <c r="C20" s="1" t="s">
        <v>43</v>
      </c>
      <c r="D20" s="57">
        <v>26703.011999999999</v>
      </c>
      <c r="E20" s="57">
        <v>26703.011999999999</v>
      </c>
      <c r="F20" s="82">
        <v>26540.339520000001</v>
      </c>
      <c r="G20" s="2">
        <v>25741.185000000001</v>
      </c>
      <c r="H20" s="2"/>
      <c r="I20" s="2">
        <v>2967</v>
      </c>
      <c r="J20" s="2">
        <v>2967</v>
      </c>
      <c r="K20" s="2">
        <v>2967</v>
      </c>
      <c r="L20" s="2"/>
      <c r="M20" s="2"/>
      <c r="N20" s="2"/>
      <c r="O20" s="2"/>
      <c r="P20" s="11" t="s">
        <v>76</v>
      </c>
      <c r="Q20" s="80" t="s">
        <v>70</v>
      </c>
    </row>
    <row r="21" spans="1:19" ht="63" customHeight="1" x14ac:dyDescent="0.25">
      <c r="A21" s="51">
        <v>6</v>
      </c>
      <c r="B21" s="45" t="s">
        <v>32</v>
      </c>
      <c r="C21" s="88" t="s">
        <v>44</v>
      </c>
      <c r="D21" s="2">
        <v>11565.482</v>
      </c>
      <c r="E21" s="2">
        <v>11565.482</v>
      </c>
      <c r="F21" s="82">
        <v>6158.1959999999999</v>
      </c>
      <c r="G21" s="2">
        <v>6158.1959999999999</v>
      </c>
      <c r="H21" s="2"/>
      <c r="I21" s="2">
        <v>4271.5959999999995</v>
      </c>
      <c r="J21" s="2">
        <v>4267.0969999999998</v>
      </c>
      <c r="K21" s="2">
        <v>4267.0969999999998</v>
      </c>
      <c r="L21" s="89"/>
      <c r="M21" s="89"/>
      <c r="N21" s="89"/>
      <c r="O21" s="89"/>
      <c r="P21" s="11" t="s">
        <v>78</v>
      </c>
      <c r="Q21" s="37"/>
    </row>
    <row r="22" spans="1:19" ht="141" customHeight="1" x14ac:dyDescent="0.25">
      <c r="A22" s="51">
        <v>7</v>
      </c>
      <c r="B22" s="45" t="s">
        <v>45</v>
      </c>
      <c r="C22" s="1" t="s">
        <v>43</v>
      </c>
      <c r="D22" s="2">
        <f>D23+D24</f>
        <v>9126</v>
      </c>
      <c r="E22" s="2">
        <f t="shared" ref="E22:G22" si="2">E23+E24</f>
        <v>9126</v>
      </c>
      <c r="F22" s="2">
        <f>F23+F24</f>
        <v>9098.61</v>
      </c>
      <c r="G22" s="2">
        <f t="shared" si="2"/>
        <v>9098.61</v>
      </c>
      <c r="H22" s="2"/>
      <c r="I22" s="2">
        <v>1015.095</v>
      </c>
      <c r="J22" s="2">
        <v>892.024</v>
      </c>
      <c r="K22" s="2">
        <v>892.024</v>
      </c>
      <c r="L22" s="2"/>
      <c r="M22" s="2"/>
      <c r="N22" s="2"/>
      <c r="O22" s="2"/>
      <c r="P22" s="11"/>
      <c r="Q22" s="37"/>
    </row>
    <row r="23" spans="1:19" ht="132.6" customHeight="1" x14ac:dyDescent="0.25">
      <c r="A23" s="51"/>
      <c r="B23" s="45" t="s">
        <v>33</v>
      </c>
      <c r="C23" s="1" t="s">
        <v>43</v>
      </c>
      <c r="D23" s="82">
        <v>5334</v>
      </c>
      <c r="E23" s="82">
        <v>5334</v>
      </c>
      <c r="F23" s="82">
        <v>5316.8010000000004</v>
      </c>
      <c r="G23" s="82">
        <v>5316.8010000000004</v>
      </c>
      <c r="H23" s="82"/>
      <c r="I23" s="82">
        <v>593.05999999999995</v>
      </c>
      <c r="J23" s="82">
        <v>592.93200000000002</v>
      </c>
      <c r="K23" s="82">
        <v>592.93200000000002</v>
      </c>
      <c r="L23" s="82"/>
      <c r="M23" s="82"/>
      <c r="N23" s="82"/>
      <c r="O23" s="82"/>
      <c r="P23" s="82" t="s">
        <v>74</v>
      </c>
      <c r="Q23" s="114" t="s">
        <v>75</v>
      </c>
    </row>
    <row r="24" spans="1:19" ht="112.9" customHeight="1" x14ac:dyDescent="0.25">
      <c r="A24" s="51"/>
      <c r="B24" s="45" t="s">
        <v>34</v>
      </c>
      <c r="C24" s="1" t="s">
        <v>43</v>
      </c>
      <c r="D24" s="82">
        <v>3792</v>
      </c>
      <c r="E24" s="82">
        <v>3792</v>
      </c>
      <c r="F24" s="82">
        <v>3781.8090000000002</v>
      </c>
      <c r="G24" s="82">
        <v>3781.8090000000002</v>
      </c>
      <c r="H24" s="82"/>
      <c r="I24" s="82">
        <v>422.03500000000003</v>
      </c>
      <c r="J24" s="82">
        <v>422.03</v>
      </c>
      <c r="K24" s="82">
        <v>422.03</v>
      </c>
      <c r="L24" s="82"/>
      <c r="M24" s="82"/>
      <c r="N24" s="82"/>
      <c r="O24" s="82"/>
      <c r="P24" s="82" t="s">
        <v>74</v>
      </c>
      <c r="Q24" s="115"/>
    </row>
    <row r="25" spans="1:19" ht="126.6" customHeight="1" x14ac:dyDescent="0.25">
      <c r="A25" s="51">
        <v>8</v>
      </c>
      <c r="B25" s="45" t="s">
        <v>35</v>
      </c>
      <c r="C25" s="1" t="s">
        <v>43</v>
      </c>
      <c r="D25" s="2">
        <v>4099.99</v>
      </c>
      <c r="E25" s="2">
        <v>4099.99</v>
      </c>
      <c r="F25" s="82">
        <v>3515.3990400000007</v>
      </c>
      <c r="G25" s="82">
        <v>3515.3990400000007</v>
      </c>
      <c r="H25" s="2"/>
      <c r="I25" s="2">
        <v>455.6</v>
      </c>
      <c r="J25" s="2">
        <v>455.6</v>
      </c>
      <c r="K25" s="2">
        <v>455.6</v>
      </c>
      <c r="L25" s="2"/>
      <c r="M25" s="2"/>
      <c r="N25" s="2"/>
      <c r="O25" s="2"/>
      <c r="P25" s="11" t="s">
        <v>76</v>
      </c>
      <c r="Q25" s="80" t="s">
        <v>70</v>
      </c>
    </row>
    <row r="26" spans="1:19" ht="114" customHeight="1" x14ac:dyDescent="0.25">
      <c r="A26" s="51">
        <v>9</v>
      </c>
      <c r="B26" s="45" t="s">
        <v>36</v>
      </c>
      <c r="C26" s="1" t="s">
        <v>43</v>
      </c>
      <c r="D26" s="2">
        <v>5936.54</v>
      </c>
      <c r="E26" s="2">
        <v>5936.54</v>
      </c>
      <c r="F26" s="82">
        <v>4140.116</v>
      </c>
      <c r="G26" s="2">
        <v>4140.116</v>
      </c>
      <c r="H26" s="2"/>
      <c r="I26" s="2">
        <v>659.61599999999999</v>
      </c>
      <c r="J26" s="2">
        <v>459.63299999999998</v>
      </c>
      <c r="K26" s="2">
        <v>459.63299999999998</v>
      </c>
      <c r="L26" s="2"/>
      <c r="M26" s="2"/>
      <c r="N26" s="2"/>
      <c r="O26" s="2"/>
      <c r="P26" s="11" t="s">
        <v>79</v>
      </c>
      <c r="Q26" s="80" t="s">
        <v>81</v>
      </c>
      <c r="S26" s="87"/>
    </row>
    <row r="27" spans="1:19" ht="111" customHeight="1" x14ac:dyDescent="0.25">
      <c r="A27" s="51">
        <v>10</v>
      </c>
      <c r="B27" s="45" t="s">
        <v>37</v>
      </c>
      <c r="C27" s="1" t="s">
        <v>42</v>
      </c>
      <c r="D27" s="2">
        <v>1087.3979999999999</v>
      </c>
      <c r="E27" s="2">
        <v>1087.3979999999999</v>
      </c>
      <c r="F27" s="82">
        <v>288.13567</v>
      </c>
      <c r="G27" s="82">
        <v>288.13567</v>
      </c>
      <c r="H27" s="2"/>
      <c r="I27" s="2">
        <v>300.86</v>
      </c>
      <c r="J27" s="2">
        <v>42.076999999999998</v>
      </c>
      <c r="K27" s="2">
        <v>42.076999999999998</v>
      </c>
      <c r="L27" s="2"/>
      <c r="M27" s="2"/>
      <c r="N27" s="2"/>
      <c r="O27" s="2"/>
      <c r="P27" s="11" t="s">
        <v>76</v>
      </c>
      <c r="Q27" s="80" t="s">
        <v>70</v>
      </c>
    </row>
    <row r="28" spans="1:19" ht="206.45" customHeight="1" x14ac:dyDescent="0.25">
      <c r="A28" s="51">
        <v>11</v>
      </c>
      <c r="B28" s="45" t="s">
        <v>38</v>
      </c>
      <c r="C28" s="12">
        <v>2020</v>
      </c>
      <c r="D28" s="2">
        <v>8192.8209999999999</v>
      </c>
      <c r="E28" s="2">
        <v>8192.8209999999999</v>
      </c>
      <c r="F28" s="82">
        <v>8192.8209999999999</v>
      </c>
      <c r="G28" s="82">
        <v>8192.8209999999999</v>
      </c>
      <c r="H28" s="2"/>
      <c r="I28" s="2">
        <v>2052.3429999999998</v>
      </c>
      <c r="J28" s="2">
        <v>2052.3429999999998</v>
      </c>
      <c r="K28" s="2">
        <v>2052.3429999999998</v>
      </c>
      <c r="L28" s="2"/>
      <c r="M28" s="2"/>
      <c r="N28" s="2"/>
      <c r="O28" s="2"/>
      <c r="P28" s="11" t="s">
        <v>76</v>
      </c>
      <c r="Q28" s="81" t="s">
        <v>71</v>
      </c>
    </row>
    <row r="29" spans="1:19" ht="136.9" customHeight="1" x14ac:dyDescent="0.25">
      <c r="A29" s="51">
        <v>12</v>
      </c>
      <c r="B29" s="45" t="s">
        <v>39</v>
      </c>
      <c r="C29" s="12">
        <v>2020</v>
      </c>
      <c r="D29" s="2">
        <v>9901.2829999999994</v>
      </c>
      <c r="E29" s="2">
        <v>9901.2829999999994</v>
      </c>
      <c r="F29" s="82">
        <v>9901.2829999999994</v>
      </c>
      <c r="G29" s="2">
        <v>9901.2829999999994</v>
      </c>
      <c r="H29" s="2"/>
      <c r="I29" s="2">
        <v>2450.143</v>
      </c>
      <c r="J29" s="2">
        <v>2422.6039999999998</v>
      </c>
      <c r="K29" s="2">
        <v>2422.6039999999998</v>
      </c>
      <c r="L29" s="2"/>
      <c r="M29" s="2"/>
      <c r="N29" s="2"/>
      <c r="O29" s="2"/>
      <c r="P29" s="11" t="s">
        <v>76</v>
      </c>
      <c r="Q29" s="80" t="s">
        <v>70</v>
      </c>
    </row>
    <row r="30" spans="1:19" ht="118.15" customHeight="1" x14ac:dyDescent="0.25">
      <c r="A30" s="51">
        <v>13</v>
      </c>
      <c r="B30" s="45" t="s">
        <v>40</v>
      </c>
      <c r="C30" s="12">
        <v>2020</v>
      </c>
      <c r="D30" s="57">
        <v>13899.817999999999</v>
      </c>
      <c r="E30" s="57">
        <v>13899.817999999999</v>
      </c>
      <c r="F30" s="82">
        <v>12921.500669999999</v>
      </c>
      <c r="G30" s="2">
        <v>9062.8610000000008</v>
      </c>
      <c r="H30" s="2"/>
      <c r="I30" s="2">
        <v>4393.1719999999996</v>
      </c>
      <c r="J30" s="2">
        <v>4393.1719999999996</v>
      </c>
      <c r="K30" s="57">
        <f>2068.391+2324.781</f>
        <v>4393.1720000000005</v>
      </c>
      <c r="L30" s="2"/>
      <c r="M30" s="2"/>
      <c r="N30" s="2"/>
      <c r="O30" s="2"/>
      <c r="P30" s="11" t="s">
        <v>77</v>
      </c>
      <c r="Q30" s="80" t="s">
        <v>72</v>
      </c>
    </row>
    <row r="31" spans="1:19" ht="141.6" customHeight="1" x14ac:dyDescent="0.25">
      <c r="A31" s="51">
        <v>14</v>
      </c>
      <c r="B31" s="77" t="s">
        <v>61</v>
      </c>
      <c r="C31" s="78" t="s">
        <v>43</v>
      </c>
      <c r="D31" s="2">
        <v>8557.1710000000003</v>
      </c>
      <c r="E31" s="2">
        <v>8557.1710000000003</v>
      </c>
      <c r="F31" s="82">
        <v>7135.1752900000001</v>
      </c>
      <c r="G31" s="2">
        <v>7008.0360000000001</v>
      </c>
      <c r="H31" s="2"/>
      <c r="I31" s="2">
        <v>950.82899999999995</v>
      </c>
      <c r="J31" s="2">
        <v>802.28</v>
      </c>
      <c r="K31" s="2">
        <v>599.33500000000004</v>
      </c>
      <c r="L31" s="2"/>
      <c r="M31" s="2"/>
      <c r="N31" s="2"/>
      <c r="O31" s="2"/>
      <c r="P31" s="11" t="s">
        <v>76</v>
      </c>
      <c r="Q31" s="80" t="s">
        <v>70</v>
      </c>
    </row>
    <row r="32" spans="1:19" ht="143.44999999999999" customHeight="1" x14ac:dyDescent="0.25">
      <c r="A32" s="51">
        <v>15</v>
      </c>
      <c r="B32" s="77" t="s">
        <v>62</v>
      </c>
      <c r="C32" s="78" t="s">
        <v>43</v>
      </c>
      <c r="D32" s="2">
        <v>13075</v>
      </c>
      <c r="E32" s="2">
        <v>13075</v>
      </c>
      <c r="F32" s="82">
        <v>10824.909320000002</v>
      </c>
      <c r="G32" s="82">
        <v>10824.909320000002</v>
      </c>
      <c r="H32" s="2"/>
      <c r="I32" s="2">
        <v>1452.79</v>
      </c>
      <c r="J32" s="2">
        <v>1299.2750000000001</v>
      </c>
      <c r="K32" s="2">
        <v>1299.2750000000001</v>
      </c>
      <c r="L32" s="2"/>
      <c r="M32" s="2"/>
      <c r="N32" s="2"/>
      <c r="O32" s="2"/>
      <c r="P32" s="11" t="s">
        <v>76</v>
      </c>
      <c r="Q32" s="80" t="s">
        <v>70</v>
      </c>
    </row>
    <row r="33" spans="1:17" ht="151.9" customHeight="1" x14ac:dyDescent="0.25">
      <c r="A33" s="51">
        <v>16</v>
      </c>
      <c r="B33" s="77" t="s">
        <v>63</v>
      </c>
      <c r="C33" s="55" t="s">
        <v>43</v>
      </c>
      <c r="D33" s="57">
        <v>8253.7000000000007</v>
      </c>
      <c r="E33" s="57">
        <v>8253.7000000000007</v>
      </c>
      <c r="F33" s="82">
        <v>7619.0955100000001</v>
      </c>
      <c r="G33" s="82">
        <v>7619.0955100000001</v>
      </c>
      <c r="H33" s="2"/>
      <c r="I33" s="2">
        <v>917.08</v>
      </c>
      <c r="J33" s="2">
        <v>892.58</v>
      </c>
      <c r="K33" s="2">
        <v>892.58</v>
      </c>
      <c r="L33" s="57"/>
      <c r="M33" s="2"/>
      <c r="N33" s="2"/>
      <c r="O33" s="2"/>
      <c r="P33" s="11" t="s">
        <v>76</v>
      </c>
      <c r="Q33" s="80" t="s">
        <v>70</v>
      </c>
    </row>
    <row r="34" spans="1:17" ht="137.44999999999999" customHeight="1" x14ac:dyDescent="0.25">
      <c r="A34" s="51">
        <v>17</v>
      </c>
      <c r="B34" s="54" t="s">
        <v>64</v>
      </c>
      <c r="C34" s="55" t="s">
        <v>43</v>
      </c>
      <c r="D34" s="57">
        <v>11618.55</v>
      </c>
      <c r="E34" s="57">
        <v>11618.55</v>
      </c>
      <c r="F34" s="82">
        <v>11507.340559999999</v>
      </c>
      <c r="G34" s="82">
        <v>11507.340559999999</v>
      </c>
      <c r="H34" s="2"/>
      <c r="I34" s="2">
        <v>1290.95</v>
      </c>
      <c r="J34" s="2">
        <v>1290.95</v>
      </c>
      <c r="K34" s="57">
        <v>1290.95</v>
      </c>
      <c r="L34" s="57"/>
      <c r="M34" s="2"/>
      <c r="N34" s="2"/>
      <c r="O34" s="2"/>
      <c r="P34" s="11" t="s">
        <v>76</v>
      </c>
      <c r="Q34" s="80" t="s">
        <v>70</v>
      </c>
    </row>
    <row r="35" spans="1:17" ht="120.6" customHeight="1" x14ac:dyDescent="0.25">
      <c r="A35" s="51">
        <v>18</v>
      </c>
      <c r="B35" s="54" t="s">
        <v>65</v>
      </c>
      <c r="C35" s="55" t="s">
        <v>43</v>
      </c>
      <c r="D35" s="57">
        <v>2964.9259999999999</v>
      </c>
      <c r="E35" s="57">
        <v>2964.9259999999999</v>
      </c>
      <c r="F35" s="82">
        <v>2877.6897800000002</v>
      </c>
      <c r="G35" s="82">
        <v>2877.6897800000002</v>
      </c>
      <c r="H35" s="2"/>
      <c r="I35" s="2">
        <v>329.43400000000003</v>
      </c>
      <c r="J35" s="2">
        <v>329.43400000000003</v>
      </c>
      <c r="K35" s="2">
        <v>329.43400000000003</v>
      </c>
      <c r="L35" s="57"/>
      <c r="M35" s="2"/>
      <c r="N35" s="2"/>
      <c r="O35" s="2"/>
      <c r="P35" s="11" t="s">
        <v>76</v>
      </c>
      <c r="Q35" s="80" t="s">
        <v>70</v>
      </c>
    </row>
    <row r="36" spans="1:17" ht="159.6" customHeight="1" x14ac:dyDescent="0.25">
      <c r="A36" s="51">
        <v>19</v>
      </c>
      <c r="B36" s="54" t="s">
        <v>66</v>
      </c>
      <c r="C36" s="55" t="s">
        <v>43</v>
      </c>
      <c r="D36" s="57">
        <v>3095</v>
      </c>
      <c r="E36" s="57">
        <v>3095</v>
      </c>
      <c r="F36" s="82">
        <v>1701.6077499999999</v>
      </c>
      <c r="G36" s="2">
        <v>1701.6079999999999</v>
      </c>
      <c r="H36" s="2"/>
      <c r="I36" s="2">
        <v>344.07400000000001</v>
      </c>
      <c r="J36" s="2">
        <v>171.94499999999999</v>
      </c>
      <c r="K36" s="57">
        <v>171.94499999999999</v>
      </c>
      <c r="L36" s="57"/>
      <c r="M36" s="2"/>
      <c r="N36" s="2"/>
      <c r="O36" s="2"/>
      <c r="P36" s="11" t="s">
        <v>76</v>
      </c>
      <c r="Q36" s="80" t="s">
        <v>70</v>
      </c>
    </row>
    <row r="37" spans="1:17" ht="147.6" customHeight="1" x14ac:dyDescent="0.25">
      <c r="A37" s="79">
        <v>20</v>
      </c>
      <c r="B37" s="54" t="s">
        <v>67</v>
      </c>
      <c r="C37" s="55" t="s">
        <v>43</v>
      </c>
      <c r="D37" s="57">
        <v>2758.1179999999999</v>
      </c>
      <c r="E37" s="57">
        <v>2758.1179999999999</v>
      </c>
      <c r="F37" s="82">
        <v>2758.0048199999997</v>
      </c>
      <c r="G37" s="2">
        <v>2758.0050000000001</v>
      </c>
      <c r="H37" s="2"/>
      <c r="I37" s="2">
        <v>2913.826</v>
      </c>
      <c r="J37" s="2">
        <v>2248.7759999999998</v>
      </c>
      <c r="K37" s="2">
        <v>2248.7759999999998</v>
      </c>
      <c r="L37" s="57"/>
      <c r="M37" s="2"/>
      <c r="N37" s="2"/>
      <c r="O37" s="2"/>
      <c r="P37" s="11" t="s">
        <v>76</v>
      </c>
      <c r="Q37" s="80" t="s">
        <v>70</v>
      </c>
    </row>
    <row r="38" spans="1:17" ht="199.9" customHeight="1" x14ac:dyDescent="0.25">
      <c r="A38" s="51">
        <v>21</v>
      </c>
      <c r="B38" s="54" t="s">
        <v>68</v>
      </c>
      <c r="C38" s="55" t="s">
        <v>43</v>
      </c>
      <c r="D38" s="57">
        <v>5818.7349999999997</v>
      </c>
      <c r="E38" s="57">
        <v>5818.7349999999997</v>
      </c>
      <c r="F38" s="82">
        <v>3048.3156799999997</v>
      </c>
      <c r="G38" s="82">
        <v>3048.3156799999997</v>
      </c>
      <c r="H38" s="2"/>
      <c r="I38" s="2">
        <v>646.5</v>
      </c>
      <c r="J38" s="2">
        <v>339.75900000000001</v>
      </c>
      <c r="K38" s="2">
        <v>339.75900000000001</v>
      </c>
      <c r="L38" s="57"/>
      <c r="M38" s="2"/>
      <c r="N38" s="2"/>
      <c r="O38" s="2"/>
      <c r="P38" s="11" t="s">
        <v>76</v>
      </c>
      <c r="Q38" s="80" t="s">
        <v>70</v>
      </c>
    </row>
    <row r="39" spans="1:17" ht="149.44999999999999" customHeight="1" x14ac:dyDescent="0.25">
      <c r="A39" s="51">
        <v>22</v>
      </c>
      <c r="B39" s="54" t="s">
        <v>69</v>
      </c>
      <c r="C39" s="55" t="s">
        <v>42</v>
      </c>
      <c r="D39" s="57">
        <v>13817.732</v>
      </c>
      <c r="E39" s="57">
        <v>13817.732</v>
      </c>
      <c r="F39" s="82">
        <v>13520.373629999998</v>
      </c>
      <c r="G39" s="82">
        <v>13520.373629999998</v>
      </c>
      <c r="H39" s="2"/>
      <c r="I39" s="2">
        <v>1535.3030000000001</v>
      </c>
      <c r="J39" s="2">
        <v>1530.0940000000001</v>
      </c>
      <c r="K39" s="57">
        <v>1530.0940000000001</v>
      </c>
      <c r="L39" s="57"/>
      <c r="M39" s="2"/>
      <c r="N39" s="2"/>
      <c r="O39" s="2"/>
      <c r="P39" s="11" t="s">
        <v>76</v>
      </c>
      <c r="Q39" s="80" t="s">
        <v>70</v>
      </c>
    </row>
    <row r="40" spans="1:17" ht="102.6" customHeight="1" x14ac:dyDescent="0.25">
      <c r="A40" s="51">
        <v>23</v>
      </c>
      <c r="B40" s="45" t="s">
        <v>41</v>
      </c>
      <c r="C40" s="12">
        <v>2020</v>
      </c>
      <c r="D40" s="57">
        <v>5004.5789999999997</v>
      </c>
      <c r="E40" s="57">
        <v>5004.5789999999997</v>
      </c>
      <c r="F40" s="82">
        <v>4470.3593700000001</v>
      </c>
      <c r="G40" s="2">
        <v>4470.3590000000004</v>
      </c>
      <c r="H40" s="2"/>
      <c r="I40" s="2">
        <v>556.06500000000005</v>
      </c>
      <c r="J40" s="2">
        <v>469.64</v>
      </c>
      <c r="K40" s="57">
        <v>469.64</v>
      </c>
      <c r="L40" s="2"/>
      <c r="M40" s="2"/>
      <c r="N40" s="2"/>
      <c r="O40" s="2"/>
      <c r="P40" s="11" t="s">
        <v>76</v>
      </c>
      <c r="Q40" s="81" t="s">
        <v>60</v>
      </c>
    </row>
    <row r="41" spans="1:17" ht="22.5" x14ac:dyDescent="0.3">
      <c r="A41" s="14"/>
      <c r="B41" s="15"/>
      <c r="C41" s="16"/>
      <c r="D41" s="17"/>
      <c r="E41" s="18"/>
      <c r="F41" s="18"/>
      <c r="G41" s="18"/>
      <c r="H41" s="18"/>
      <c r="I41" s="17"/>
      <c r="J41" s="17"/>
      <c r="K41" s="17"/>
      <c r="N41" s="19"/>
      <c r="O41" s="17"/>
      <c r="P41" s="17"/>
      <c r="Q41" s="14"/>
    </row>
    <row r="42" spans="1:17" s="24" customFormat="1" ht="71.45" hidden="1" customHeight="1" x14ac:dyDescent="0.3">
      <c r="A42" s="20"/>
      <c r="B42" s="21"/>
      <c r="C42" s="113" t="s">
        <v>80</v>
      </c>
      <c r="D42" s="113"/>
      <c r="E42" s="113"/>
      <c r="F42" s="113"/>
      <c r="G42" s="18"/>
      <c r="H42" s="18"/>
      <c r="I42" s="76"/>
      <c r="J42" s="22"/>
      <c r="K42" s="40"/>
      <c r="L42" s="3"/>
      <c r="M42" s="3"/>
      <c r="N42" s="86"/>
      <c r="O42" s="23" t="s">
        <v>59</v>
      </c>
      <c r="P42" s="85"/>
      <c r="Q42" s="14"/>
    </row>
    <row r="43" spans="1:17" ht="22.5" x14ac:dyDescent="0.3">
      <c r="A43" s="14"/>
      <c r="B43" s="25"/>
      <c r="C43" s="16"/>
      <c r="D43" s="17"/>
      <c r="E43" s="18"/>
      <c r="F43" s="18"/>
      <c r="G43" s="18"/>
      <c r="H43" s="18"/>
      <c r="I43" s="17"/>
      <c r="J43" s="26" t="s">
        <v>8</v>
      </c>
      <c r="K43" s="17"/>
      <c r="N43" s="19"/>
      <c r="O43" s="17"/>
      <c r="P43" s="17"/>
      <c r="Q43" s="14"/>
    </row>
    <row r="44" spans="1:17" s="24" customFormat="1" ht="11.25" x14ac:dyDescent="0.2">
      <c r="A44" s="20"/>
      <c r="B44" s="20"/>
      <c r="C44" s="27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0"/>
      <c r="Q44" s="20"/>
    </row>
    <row r="45" spans="1:17" ht="23.25" customHeight="1" x14ac:dyDescent="0.25">
      <c r="A45" s="30"/>
      <c r="B45" s="31" t="s">
        <v>7</v>
      </c>
      <c r="C45" s="90" t="s">
        <v>21</v>
      </c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32"/>
      <c r="Q45" s="32"/>
    </row>
    <row r="46" spans="1:17" ht="59.25" customHeight="1" x14ac:dyDescent="0.25">
      <c r="A46" s="30"/>
      <c r="B46" s="38"/>
      <c r="C46" s="90" t="s">
        <v>17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</sheetData>
  <mergeCells count="31">
    <mergeCell ref="C46:Q46"/>
    <mergeCell ref="A8:A11"/>
    <mergeCell ref="B8:B11"/>
    <mergeCell ref="C8:C11"/>
    <mergeCell ref="D8:P8"/>
    <mergeCell ref="N10:N11"/>
    <mergeCell ref="A13:Q13"/>
    <mergeCell ref="I9:L9"/>
    <mergeCell ref="I10:I11"/>
    <mergeCell ref="M9:O9"/>
    <mergeCell ref="D10:D11"/>
    <mergeCell ref="E10:E11"/>
    <mergeCell ref="F10:F11"/>
    <mergeCell ref="G10:G11"/>
    <mergeCell ref="H10:H11"/>
    <mergeCell ref="D9:H9"/>
    <mergeCell ref="C45:O45"/>
    <mergeCell ref="A6:Q6"/>
    <mergeCell ref="A2:Q2"/>
    <mergeCell ref="A3:Q3"/>
    <mergeCell ref="A4:Q4"/>
    <mergeCell ref="A5:Q5"/>
    <mergeCell ref="J10:J11"/>
    <mergeCell ref="K10:K11"/>
    <mergeCell ref="Q9:Q11"/>
    <mergeCell ref="P9:P11"/>
    <mergeCell ref="O10:O11"/>
    <mergeCell ref="L10:L11"/>
    <mergeCell ref="M10:M11"/>
    <mergeCell ref="C42:F42"/>
    <mergeCell ref="Q23:Q24"/>
  </mergeCells>
  <phoneticPr fontId="37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3" fitToHeight="6" orientation="landscape" r:id="rId1"/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topLeftCell="A34" zoomScale="60" workbookViewId="0">
      <selection activeCell="Q8" sqref="Q8"/>
    </sheetView>
  </sheetViews>
  <sheetFormatPr defaultColWidth="8.85546875" defaultRowHeight="15" x14ac:dyDescent="0.25"/>
  <cols>
    <col min="1" max="1" width="4.85546875" style="3" customWidth="1"/>
    <col min="2" max="2" width="40.140625" style="3" customWidth="1"/>
    <col min="3" max="3" width="9.85546875" style="3" customWidth="1"/>
    <col min="4" max="4" width="19.85546875" style="3" customWidth="1"/>
    <col min="5" max="5" width="20" style="3" customWidth="1"/>
    <col min="6" max="6" width="15.85546875" style="69" customWidth="1"/>
    <col min="7" max="7" width="18.85546875" style="3" customWidth="1"/>
    <col min="8" max="8" width="12.7109375" style="3" customWidth="1"/>
    <col min="9" max="9" width="13.28515625" style="69" customWidth="1"/>
    <col min="10" max="10" width="14.28515625" style="3" customWidth="1"/>
    <col min="11" max="11" width="13.5703125" style="3" customWidth="1"/>
    <col min="12" max="12" width="14.5703125" style="3" customWidth="1"/>
    <col min="13" max="13" width="11.28515625" style="3" customWidth="1"/>
    <col min="14" max="14" width="14.7109375" style="3" customWidth="1"/>
    <col min="15" max="15" width="13.28515625" style="3" customWidth="1"/>
    <col min="16" max="16" width="12.42578125" style="3" customWidth="1"/>
    <col min="17" max="17" width="24.140625" style="3" customWidth="1"/>
    <col min="18" max="16384" width="8.85546875" style="3"/>
  </cols>
  <sheetData>
    <row r="1" spans="1:17" ht="20.25" x14ac:dyDescent="0.3">
      <c r="A1" s="33"/>
      <c r="B1" s="33"/>
      <c r="C1" s="33"/>
      <c r="D1" s="33"/>
      <c r="E1" s="33"/>
      <c r="F1" s="61"/>
      <c r="G1" s="33"/>
      <c r="H1" s="33"/>
      <c r="I1" s="61"/>
      <c r="J1" s="33"/>
      <c r="K1" s="33"/>
      <c r="L1" s="33"/>
      <c r="M1" s="33"/>
      <c r="N1" s="33"/>
      <c r="O1" s="34"/>
      <c r="P1" s="34"/>
      <c r="Q1" s="35" t="s">
        <v>0</v>
      </c>
    </row>
    <row r="2" spans="1:17" ht="31.15" customHeight="1" x14ac:dyDescent="0.5">
      <c r="A2" s="136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7" ht="27" customHeight="1" x14ac:dyDescent="0.45">
      <c r="A3" s="139" t="s">
        <v>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23.25" x14ac:dyDescent="0.35">
      <c r="A4" s="97" t="s">
        <v>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5"/>
    </row>
    <row r="5" spans="1:17" ht="23.25" x14ac:dyDescent="0.35">
      <c r="A5" s="97" t="s">
        <v>14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22.9" customHeight="1" x14ac:dyDescent="0.4">
      <c r="A6" s="142" t="s">
        <v>49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ht="16.899999999999999" customHeight="1" thickBot="1" x14ac:dyDescent="0.4">
      <c r="A7" s="33"/>
      <c r="B7" s="36"/>
      <c r="C7" s="36"/>
      <c r="D7" s="36"/>
      <c r="E7" s="36"/>
      <c r="F7" s="62"/>
      <c r="G7" s="36"/>
      <c r="H7" s="36"/>
      <c r="I7" s="62"/>
      <c r="J7" s="36"/>
      <c r="K7" s="36"/>
      <c r="L7" s="36"/>
      <c r="M7" s="36"/>
      <c r="N7" s="33"/>
      <c r="O7" s="73"/>
      <c r="P7" s="33"/>
      <c r="Q7" s="36" t="s">
        <v>22</v>
      </c>
    </row>
    <row r="8" spans="1:17" ht="77.45" customHeight="1" thickBot="1" x14ac:dyDescent="0.35">
      <c r="A8" s="117" t="s">
        <v>2</v>
      </c>
      <c r="B8" s="121" t="s">
        <v>24</v>
      </c>
      <c r="C8" s="117" t="s">
        <v>3</v>
      </c>
      <c r="D8" s="127">
        <v>2020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  <c r="Q8" s="72" t="s">
        <v>23</v>
      </c>
    </row>
    <row r="9" spans="1:17" ht="63.6" customHeight="1" thickBot="1" x14ac:dyDescent="0.3">
      <c r="A9" s="118"/>
      <c r="B9" s="122"/>
      <c r="C9" s="118"/>
      <c r="D9" s="133" t="s">
        <v>25</v>
      </c>
      <c r="E9" s="134"/>
      <c r="F9" s="134"/>
      <c r="G9" s="134"/>
      <c r="H9" s="134"/>
      <c r="I9" s="133" t="s">
        <v>4</v>
      </c>
      <c r="J9" s="134"/>
      <c r="K9" s="134"/>
      <c r="L9" s="135"/>
      <c r="M9" s="133" t="s">
        <v>5</v>
      </c>
      <c r="N9" s="134"/>
      <c r="O9" s="135"/>
      <c r="P9" s="105" t="s">
        <v>15</v>
      </c>
      <c r="Q9" s="102" t="s">
        <v>48</v>
      </c>
    </row>
    <row r="10" spans="1:17" ht="90" customHeight="1" x14ac:dyDescent="0.25">
      <c r="A10" s="119"/>
      <c r="B10" s="123"/>
      <c r="C10" s="125"/>
      <c r="D10" s="105" t="s">
        <v>18</v>
      </c>
      <c r="E10" s="105" t="s">
        <v>19</v>
      </c>
      <c r="F10" s="144" t="s">
        <v>12</v>
      </c>
      <c r="G10" s="105" t="s">
        <v>20</v>
      </c>
      <c r="H10" s="105" t="s">
        <v>26</v>
      </c>
      <c r="I10" s="146" t="s">
        <v>18</v>
      </c>
      <c r="J10" s="100" t="s">
        <v>12</v>
      </c>
      <c r="K10" s="100" t="s">
        <v>20</v>
      </c>
      <c r="L10" s="105" t="s">
        <v>26</v>
      </c>
      <c r="M10" s="111" t="s">
        <v>18</v>
      </c>
      <c r="N10" s="100" t="s">
        <v>12</v>
      </c>
      <c r="O10" s="108" t="s">
        <v>16</v>
      </c>
      <c r="P10" s="106"/>
      <c r="Q10" s="103"/>
    </row>
    <row r="11" spans="1:17" ht="34.9" customHeight="1" thickBot="1" x14ac:dyDescent="0.3">
      <c r="A11" s="120"/>
      <c r="B11" s="124"/>
      <c r="C11" s="126"/>
      <c r="D11" s="110"/>
      <c r="E11" s="110"/>
      <c r="F11" s="145"/>
      <c r="G11" s="110"/>
      <c r="H11" s="110"/>
      <c r="I11" s="147"/>
      <c r="J11" s="101" t="s">
        <v>10</v>
      </c>
      <c r="K11" s="101"/>
      <c r="L11" s="110"/>
      <c r="M11" s="112"/>
      <c r="N11" s="101" t="s">
        <v>10</v>
      </c>
      <c r="O11" s="109"/>
      <c r="P11" s="107"/>
      <c r="Q11" s="104"/>
    </row>
    <row r="12" spans="1:17" ht="16.5" thickBot="1" x14ac:dyDescent="0.3">
      <c r="A12" s="4">
        <v>1</v>
      </c>
      <c r="B12" s="5">
        <f t="shared" ref="B12:Q12" si="0">A12+1</f>
        <v>2</v>
      </c>
      <c r="C12" s="4">
        <f t="shared" si="0"/>
        <v>3</v>
      </c>
      <c r="D12" s="6">
        <f t="shared" si="0"/>
        <v>4</v>
      </c>
      <c r="E12" s="7">
        <f t="shared" si="0"/>
        <v>5</v>
      </c>
      <c r="F12" s="70">
        <f t="shared" si="0"/>
        <v>6</v>
      </c>
      <c r="G12" s="7">
        <f t="shared" si="0"/>
        <v>7</v>
      </c>
      <c r="H12" s="8">
        <f t="shared" si="0"/>
        <v>8</v>
      </c>
      <c r="I12" s="63">
        <f t="shared" si="0"/>
        <v>9</v>
      </c>
      <c r="J12" s="7">
        <f t="shared" si="0"/>
        <v>10</v>
      </c>
      <c r="K12" s="7">
        <f t="shared" si="0"/>
        <v>11</v>
      </c>
      <c r="L12" s="39">
        <f t="shared" si="0"/>
        <v>12</v>
      </c>
      <c r="M12" s="6">
        <f t="shared" si="0"/>
        <v>13</v>
      </c>
      <c r="N12" s="7">
        <f t="shared" si="0"/>
        <v>14</v>
      </c>
      <c r="O12" s="8">
        <f t="shared" si="0"/>
        <v>15</v>
      </c>
      <c r="P12" s="9">
        <f t="shared" si="0"/>
        <v>16</v>
      </c>
      <c r="Q12" s="10">
        <f t="shared" si="0"/>
        <v>17</v>
      </c>
    </row>
    <row r="13" spans="1:17" ht="14.45" customHeight="1" x14ac:dyDescent="0.2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</row>
    <row r="14" spans="1:17" ht="23.25" x14ac:dyDescent="0.25">
      <c r="A14" s="49"/>
      <c r="B14" s="41" t="s">
        <v>6</v>
      </c>
      <c r="C14" s="42"/>
      <c r="D14" s="43">
        <f>SUM(D16:D35)</f>
        <v>200168.89999999997</v>
      </c>
      <c r="E14" s="43">
        <f t="shared" ref="E14:O14" si="1">SUM(E16:E35)</f>
        <v>167596.43199999997</v>
      </c>
      <c r="F14" s="43">
        <f t="shared" si="1"/>
        <v>111686.606</v>
      </c>
      <c r="G14" s="43">
        <f t="shared" si="1"/>
        <v>80171.797000000006</v>
      </c>
      <c r="H14" s="43">
        <f t="shared" si="1"/>
        <v>632.50699999999995</v>
      </c>
      <c r="I14" s="43">
        <f t="shared" si="1"/>
        <v>25498.286000000004</v>
      </c>
      <c r="J14" s="43">
        <f t="shared" si="1"/>
        <v>19812.794250000003</v>
      </c>
      <c r="K14" s="43">
        <f t="shared" si="1"/>
        <v>18197.003999999997</v>
      </c>
      <c r="L14" s="43">
        <f t="shared" si="1"/>
        <v>0</v>
      </c>
      <c r="M14" s="43">
        <f t="shared" si="1"/>
        <v>0</v>
      </c>
      <c r="N14" s="43">
        <f t="shared" si="1"/>
        <v>0</v>
      </c>
      <c r="O14" s="43">
        <f t="shared" si="1"/>
        <v>0</v>
      </c>
      <c r="P14" s="42"/>
      <c r="Q14" s="44"/>
    </row>
    <row r="15" spans="1:17" ht="42.75" customHeight="1" x14ac:dyDescent="0.25">
      <c r="A15" s="50"/>
      <c r="B15" s="45" t="s">
        <v>11</v>
      </c>
      <c r="C15" s="46"/>
      <c r="D15" s="2"/>
      <c r="E15" s="47"/>
      <c r="F15" s="65"/>
      <c r="G15" s="47"/>
      <c r="H15" s="47"/>
      <c r="I15" s="65"/>
      <c r="J15" s="47"/>
      <c r="K15" s="47"/>
      <c r="L15" s="47"/>
      <c r="M15" s="47"/>
      <c r="N15" s="47"/>
      <c r="O15" s="47"/>
      <c r="P15" s="46"/>
      <c r="Q15" s="37"/>
    </row>
    <row r="16" spans="1:17" ht="112.9" customHeight="1" x14ac:dyDescent="0.25">
      <c r="A16" s="51">
        <v>1</v>
      </c>
      <c r="B16" s="45" t="s">
        <v>27</v>
      </c>
      <c r="C16" s="1" t="s">
        <v>42</v>
      </c>
      <c r="D16" s="56">
        <v>5736.2</v>
      </c>
      <c r="E16" s="57">
        <v>5736.2</v>
      </c>
      <c r="F16" s="58">
        <v>2436.2330000000002</v>
      </c>
      <c r="G16" s="57">
        <v>1213.6310000000001</v>
      </c>
      <c r="H16" s="57"/>
      <c r="I16" s="58">
        <v>637.4</v>
      </c>
      <c r="J16" s="57">
        <v>568.95899999999995</v>
      </c>
      <c r="K16" s="57">
        <v>189.86500000000001</v>
      </c>
      <c r="L16" s="2"/>
      <c r="M16" s="2"/>
      <c r="N16" s="2"/>
      <c r="O16" s="2"/>
      <c r="P16" s="11" t="s">
        <v>47</v>
      </c>
      <c r="Q16" s="48"/>
    </row>
    <row r="17" spans="1:17" ht="129" customHeight="1" x14ac:dyDescent="0.25">
      <c r="A17" s="51">
        <v>2</v>
      </c>
      <c r="B17" s="45" t="s">
        <v>28</v>
      </c>
      <c r="C17" s="1" t="s">
        <v>43</v>
      </c>
      <c r="D17" s="56">
        <v>34838.421000000002</v>
      </c>
      <c r="E17" s="57">
        <v>25751</v>
      </c>
      <c r="F17" s="58">
        <v>15127.707</v>
      </c>
      <c r="G17" s="57">
        <v>9039.0159999999996</v>
      </c>
      <c r="H17" s="57"/>
      <c r="I17" s="58">
        <v>3870.9360000000001</v>
      </c>
      <c r="J17" s="57">
        <v>3643.194</v>
      </c>
      <c r="K17" s="57">
        <f>2278.487+1364.707</f>
        <v>3643.1940000000004</v>
      </c>
      <c r="L17" s="2"/>
      <c r="M17" s="2"/>
      <c r="N17" s="2"/>
      <c r="O17" s="2"/>
      <c r="P17" s="11" t="s">
        <v>47</v>
      </c>
      <c r="Q17" s="48"/>
    </row>
    <row r="18" spans="1:17" ht="132.6" customHeight="1" x14ac:dyDescent="0.25">
      <c r="A18" s="51">
        <v>3</v>
      </c>
      <c r="B18" s="45" t="s">
        <v>29</v>
      </c>
      <c r="C18" s="1" t="s">
        <v>42</v>
      </c>
      <c r="D18" s="56">
        <v>14132.99</v>
      </c>
      <c r="E18" s="57">
        <v>14132.99</v>
      </c>
      <c r="F18" s="58">
        <v>12918.28</v>
      </c>
      <c r="G18" s="57">
        <v>8487.2800000000007</v>
      </c>
      <c r="H18" s="57"/>
      <c r="I18" s="58">
        <v>1570.3330000000001</v>
      </c>
      <c r="J18" s="57">
        <v>1505.816</v>
      </c>
      <c r="K18" s="57">
        <v>1505.816</v>
      </c>
      <c r="L18" s="2"/>
      <c r="M18" s="2"/>
      <c r="N18" s="2"/>
      <c r="O18" s="2"/>
      <c r="P18" s="11" t="s">
        <v>47</v>
      </c>
      <c r="Q18" s="48"/>
    </row>
    <row r="19" spans="1:17" ht="91.9" customHeight="1" x14ac:dyDescent="0.25">
      <c r="A19" s="51">
        <v>4</v>
      </c>
      <c r="B19" s="45" t="s">
        <v>30</v>
      </c>
      <c r="C19" s="1" t="s">
        <v>43</v>
      </c>
      <c r="D19" s="56">
        <v>6613.4560000000001</v>
      </c>
      <c r="E19" s="57">
        <v>3910.692</v>
      </c>
      <c r="F19" s="58">
        <v>2428.2399999999998</v>
      </c>
      <c r="G19" s="57">
        <v>2428.2399999999998</v>
      </c>
      <c r="H19" s="57"/>
      <c r="I19" s="58">
        <v>734.82799999999997</v>
      </c>
      <c r="J19" s="57">
        <v>730.548</v>
      </c>
      <c r="K19" s="57">
        <f>511.383+219.165</f>
        <v>730.548</v>
      </c>
      <c r="L19" s="2"/>
      <c r="M19" s="2"/>
      <c r="N19" s="2"/>
      <c r="O19" s="2"/>
      <c r="P19" s="11" t="s">
        <v>47</v>
      </c>
      <c r="Q19" s="48"/>
    </row>
    <row r="20" spans="1:17" ht="75" x14ac:dyDescent="0.25">
      <c r="A20" s="51">
        <v>5</v>
      </c>
      <c r="B20" s="45" t="s">
        <v>31</v>
      </c>
      <c r="C20" s="1" t="s">
        <v>43</v>
      </c>
      <c r="D20" s="56">
        <v>26703.011999999999</v>
      </c>
      <c r="E20" s="57">
        <v>16950</v>
      </c>
      <c r="F20" s="58">
        <v>10011</v>
      </c>
      <c r="G20" s="57">
        <v>8385.8449999999993</v>
      </c>
      <c r="H20" s="57"/>
      <c r="I20" s="58">
        <v>2967</v>
      </c>
      <c r="J20" s="57">
        <v>2967</v>
      </c>
      <c r="K20" s="57">
        <f>2089.282+877.718</f>
        <v>2967</v>
      </c>
      <c r="L20" s="2"/>
      <c r="M20" s="2"/>
      <c r="N20" s="2"/>
      <c r="O20" s="2"/>
      <c r="P20" s="11" t="s">
        <v>47</v>
      </c>
      <c r="Q20" s="48"/>
    </row>
    <row r="21" spans="1:17" ht="126.6" customHeight="1" x14ac:dyDescent="0.25">
      <c r="A21" s="51">
        <v>8</v>
      </c>
      <c r="B21" s="45" t="s">
        <v>35</v>
      </c>
      <c r="C21" s="1" t="s">
        <v>43</v>
      </c>
      <c r="D21" s="56">
        <v>4099.99</v>
      </c>
      <c r="E21" s="57">
        <v>3842</v>
      </c>
      <c r="F21" s="58">
        <v>2677.9929999999999</v>
      </c>
      <c r="G21" s="57">
        <v>2004.607</v>
      </c>
      <c r="H21" s="57">
        <v>632.50699999999995</v>
      </c>
      <c r="I21" s="58">
        <v>455.6</v>
      </c>
      <c r="J21" s="57">
        <v>455.6</v>
      </c>
      <c r="K21" s="57">
        <v>455.6</v>
      </c>
      <c r="L21" s="2"/>
      <c r="M21" s="2"/>
      <c r="N21" s="2"/>
      <c r="O21" s="2"/>
      <c r="P21" s="11" t="s">
        <v>47</v>
      </c>
      <c r="Q21" s="37"/>
    </row>
    <row r="22" spans="1:17" ht="111" customHeight="1" x14ac:dyDescent="0.25">
      <c r="A22" s="51">
        <v>10</v>
      </c>
      <c r="B22" s="45" t="s">
        <v>37</v>
      </c>
      <c r="C22" s="1" t="s">
        <v>42</v>
      </c>
      <c r="D22" s="56">
        <v>1087.3979999999999</v>
      </c>
      <c r="E22" s="57">
        <v>1087.3979999999999</v>
      </c>
      <c r="F22" s="58">
        <v>185.922</v>
      </c>
      <c r="G22" s="57">
        <f>12+34.8</f>
        <v>46.8</v>
      </c>
      <c r="H22" s="57"/>
      <c r="I22" s="58">
        <v>300.86</v>
      </c>
      <c r="J22" s="57">
        <v>42.076999999999998</v>
      </c>
      <c r="K22" s="57">
        <f>38.247+3.83</f>
        <v>42.076999999999998</v>
      </c>
      <c r="L22" s="2"/>
      <c r="M22" s="2"/>
      <c r="N22" s="2"/>
      <c r="O22" s="2"/>
      <c r="P22" s="11" t="s">
        <v>47</v>
      </c>
      <c r="Q22" s="37"/>
    </row>
    <row r="23" spans="1:17" ht="206.45" customHeight="1" x14ac:dyDescent="0.25">
      <c r="A23" s="51">
        <v>11</v>
      </c>
      <c r="B23" s="45" t="s">
        <v>38</v>
      </c>
      <c r="C23" s="12">
        <v>2020</v>
      </c>
      <c r="D23" s="56">
        <v>8192.8209999999999</v>
      </c>
      <c r="E23" s="57">
        <v>8192.8209999999999</v>
      </c>
      <c r="F23" s="58">
        <v>6083.8270000000002</v>
      </c>
      <c r="G23" s="57">
        <v>3707.8270000000002</v>
      </c>
      <c r="H23" s="57"/>
      <c r="I23" s="58">
        <v>910.31299999999999</v>
      </c>
      <c r="J23" s="57">
        <v>889.78499999999997</v>
      </c>
      <c r="K23" s="57">
        <v>889.78499999999997</v>
      </c>
      <c r="L23" s="2"/>
      <c r="M23" s="2"/>
      <c r="N23" s="2"/>
      <c r="O23" s="2"/>
      <c r="P23" s="11" t="s">
        <v>47</v>
      </c>
      <c r="Q23" s="37"/>
    </row>
    <row r="24" spans="1:17" ht="136.9" customHeight="1" x14ac:dyDescent="0.25">
      <c r="A24" s="51">
        <v>12</v>
      </c>
      <c r="B24" s="45" t="s">
        <v>39</v>
      </c>
      <c r="C24" s="12">
        <v>2020</v>
      </c>
      <c r="D24" s="56">
        <v>9901.2829999999994</v>
      </c>
      <c r="E24" s="57">
        <v>6786.4040000000005</v>
      </c>
      <c r="F24" s="58">
        <v>4973.37</v>
      </c>
      <c r="G24" s="57">
        <v>2513.37</v>
      </c>
      <c r="H24" s="57"/>
      <c r="I24" s="58">
        <v>1100.143</v>
      </c>
      <c r="J24" s="57">
        <v>369.82600000000002</v>
      </c>
      <c r="K24" s="57">
        <v>69.825999999999993</v>
      </c>
      <c r="L24" s="2"/>
      <c r="M24" s="2"/>
      <c r="N24" s="2"/>
      <c r="O24" s="2"/>
      <c r="P24" s="11" t="s">
        <v>47</v>
      </c>
      <c r="Q24" s="37"/>
    </row>
    <row r="25" spans="1:17" ht="118.15" customHeight="1" x14ac:dyDescent="0.25">
      <c r="A25" s="51">
        <v>13</v>
      </c>
      <c r="B25" s="45" t="s">
        <v>40</v>
      </c>
      <c r="C25" s="12">
        <v>2020</v>
      </c>
      <c r="D25" s="56">
        <v>13899.817999999999</v>
      </c>
      <c r="E25" s="57">
        <v>10899.817999999999</v>
      </c>
      <c r="F25" s="58">
        <v>9369.7450000000008</v>
      </c>
      <c r="G25" s="57">
        <v>5511.1059999999998</v>
      </c>
      <c r="H25" s="57"/>
      <c r="I25" s="58">
        <v>4393.1719999999996</v>
      </c>
      <c r="J25" s="57">
        <v>4393.1719999999996</v>
      </c>
      <c r="K25" s="57">
        <f>2068.391+2324.781</f>
        <v>4393.1720000000005</v>
      </c>
      <c r="L25" s="2"/>
      <c r="M25" s="2"/>
      <c r="N25" s="2"/>
      <c r="O25" s="2"/>
      <c r="P25" s="11" t="s">
        <v>47</v>
      </c>
      <c r="Q25" s="37"/>
    </row>
    <row r="26" spans="1:17" ht="131.44999999999999" customHeight="1" x14ac:dyDescent="0.25">
      <c r="A26" s="51">
        <v>14</v>
      </c>
      <c r="B26" s="74" t="s">
        <v>50</v>
      </c>
      <c r="C26" s="75" t="s">
        <v>43</v>
      </c>
      <c r="D26" s="64">
        <v>8557.1710000000003</v>
      </c>
      <c r="E26" s="58">
        <v>8557.1710000000003</v>
      </c>
      <c r="F26" s="58">
        <v>6307.3220000000001</v>
      </c>
      <c r="G26" s="58">
        <v>5108.6480000000001</v>
      </c>
      <c r="H26" s="58"/>
      <c r="I26" s="58">
        <v>950.82899999999995</v>
      </c>
      <c r="J26" s="58">
        <v>689.86099999999999</v>
      </c>
      <c r="K26" s="58">
        <f>314.25+98.33</f>
        <v>412.58</v>
      </c>
      <c r="L26" s="58"/>
      <c r="M26" s="58"/>
      <c r="N26" s="58"/>
      <c r="O26" s="58"/>
      <c r="P26" s="59" t="s">
        <v>47</v>
      </c>
      <c r="Q26" s="60"/>
    </row>
    <row r="27" spans="1:17" ht="131.44999999999999" customHeight="1" x14ac:dyDescent="0.25">
      <c r="A27" s="51">
        <v>15</v>
      </c>
      <c r="B27" s="74" t="s">
        <v>51</v>
      </c>
      <c r="C27" s="75" t="s">
        <v>43</v>
      </c>
      <c r="D27" s="64">
        <v>13075</v>
      </c>
      <c r="E27" s="58">
        <v>8418.598</v>
      </c>
      <c r="F27" s="58">
        <v>7271.2579999999998</v>
      </c>
      <c r="G27" s="58">
        <v>4913.366</v>
      </c>
      <c r="H27" s="58"/>
      <c r="I27" s="58">
        <v>1452.79</v>
      </c>
      <c r="J27" s="58">
        <v>1292.5250000000001</v>
      </c>
      <c r="K27" s="58">
        <f>376.111+490.121</f>
        <v>866.23199999999997</v>
      </c>
      <c r="L27" s="58"/>
      <c r="M27" s="58"/>
      <c r="N27" s="58"/>
      <c r="O27" s="58"/>
      <c r="P27" s="59" t="s">
        <v>47</v>
      </c>
      <c r="Q27" s="60"/>
    </row>
    <row r="28" spans="1:17" ht="130.15" customHeight="1" x14ac:dyDescent="0.25">
      <c r="A28" s="51">
        <v>16</v>
      </c>
      <c r="B28" s="54" t="s">
        <v>52</v>
      </c>
      <c r="C28" s="55" t="s">
        <v>43</v>
      </c>
      <c r="D28" s="56">
        <v>8253.7000000000007</v>
      </c>
      <c r="E28" s="57">
        <v>8253.7000000000007</v>
      </c>
      <c r="F28" s="58">
        <v>1777.539</v>
      </c>
      <c r="G28" s="57">
        <v>0</v>
      </c>
      <c r="H28" s="57"/>
      <c r="I28" s="58">
        <v>917.08</v>
      </c>
      <c r="J28" s="57">
        <f>(5.62889+233.122+6.32581+1.69355)+11.779</f>
        <v>258.54925000000003</v>
      </c>
      <c r="K28" s="57">
        <v>25.427</v>
      </c>
      <c r="L28" s="57"/>
      <c r="M28" s="2"/>
      <c r="N28" s="2"/>
      <c r="O28" s="2"/>
      <c r="P28" s="11" t="s">
        <v>47</v>
      </c>
      <c r="Q28" s="37"/>
    </row>
    <row r="29" spans="1:17" ht="137.44999999999999" customHeight="1" x14ac:dyDescent="0.25">
      <c r="A29" s="51">
        <v>17</v>
      </c>
      <c r="B29" s="54" t="s">
        <v>53</v>
      </c>
      <c r="C29" s="55" t="s">
        <v>43</v>
      </c>
      <c r="D29" s="56">
        <v>11618.55</v>
      </c>
      <c r="E29" s="57">
        <v>11618.55</v>
      </c>
      <c r="F29" s="58">
        <v>9138.6779999999999</v>
      </c>
      <c r="G29" s="57">
        <v>9138.6779999999999</v>
      </c>
      <c r="H29" s="57"/>
      <c r="I29" s="58">
        <v>1290.95</v>
      </c>
      <c r="J29" s="57">
        <v>660.95</v>
      </c>
      <c r="K29" s="57">
        <v>660.95</v>
      </c>
      <c r="L29" s="57"/>
      <c r="M29" s="2"/>
      <c r="N29" s="2"/>
      <c r="O29" s="2"/>
      <c r="P29" s="11" t="s">
        <v>47</v>
      </c>
      <c r="Q29" s="37"/>
    </row>
    <row r="30" spans="1:17" ht="120.6" customHeight="1" x14ac:dyDescent="0.25">
      <c r="A30" s="51">
        <v>18</v>
      </c>
      <c r="B30" s="54" t="s">
        <v>54</v>
      </c>
      <c r="C30" s="55" t="s">
        <v>43</v>
      </c>
      <c r="D30" s="56">
        <v>2964.9259999999999</v>
      </c>
      <c r="E30" s="57">
        <v>2964.9259999999999</v>
      </c>
      <c r="F30" s="58">
        <v>2411.4630000000002</v>
      </c>
      <c r="G30" s="57">
        <v>2411.4630000000002</v>
      </c>
      <c r="H30" s="57"/>
      <c r="I30" s="58">
        <v>329.43400000000003</v>
      </c>
      <c r="J30" s="57">
        <v>164.71700000000001</v>
      </c>
      <c r="K30" s="57">
        <v>164.71700000000001</v>
      </c>
      <c r="L30" s="57"/>
      <c r="M30" s="2"/>
      <c r="N30" s="2"/>
      <c r="O30" s="2"/>
      <c r="P30" s="11" t="s">
        <v>47</v>
      </c>
      <c r="Q30" s="37"/>
    </row>
    <row r="31" spans="1:17" ht="147" customHeight="1" x14ac:dyDescent="0.25">
      <c r="A31" s="51">
        <v>19</v>
      </c>
      <c r="B31" s="54" t="s">
        <v>55</v>
      </c>
      <c r="C31" s="55" t="s">
        <v>43</v>
      </c>
      <c r="D31" s="56">
        <v>3095</v>
      </c>
      <c r="E31" s="57">
        <v>3095</v>
      </c>
      <c r="F31" s="58">
        <v>1234.6880000000001</v>
      </c>
      <c r="G31" s="57">
        <v>1234.6880000000001</v>
      </c>
      <c r="H31" s="57"/>
      <c r="I31" s="58">
        <v>344.07400000000001</v>
      </c>
      <c r="J31" s="57">
        <v>108.88800000000001</v>
      </c>
      <c r="K31" s="57">
        <f>103.314+5.574</f>
        <v>108.88799999999999</v>
      </c>
      <c r="L31" s="57"/>
      <c r="M31" s="2"/>
      <c r="N31" s="2"/>
      <c r="O31" s="2"/>
      <c r="P31" s="11" t="s">
        <v>47</v>
      </c>
      <c r="Q31" s="37"/>
    </row>
    <row r="32" spans="1:17" ht="142.9" customHeight="1" x14ac:dyDescent="0.25">
      <c r="A32" s="51">
        <v>20</v>
      </c>
      <c r="B32" s="54" t="s">
        <v>56</v>
      </c>
      <c r="C32" s="55" t="s">
        <v>43</v>
      </c>
      <c r="D32" s="56">
        <v>2758.1179999999999</v>
      </c>
      <c r="E32" s="57">
        <v>2758.1179999999999</v>
      </c>
      <c r="F32" s="58">
        <v>2656.5</v>
      </c>
      <c r="G32" s="57">
        <v>2656.5</v>
      </c>
      <c r="H32" s="57"/>
      <c r="I32" s="58">
        <v>534.67600000000004</v>
      </c>
      <c r="J32" s="57">
        <v>267.33800000000002</v>
      </c>
      <c r="K32" s="57">
        <v>267.33800000000002</v>
      </c>
      <c r="L32" s="57"/>
      <c r="M32" s="2"/>
      <c r="N32" s="2"/>
      <c r="O32" s="2"/>
      <c r="P32" s="11" t="s">
        <v>47</v>
      </c>
      <c r="Q32" s="37"/>
    </row>
    <row r="33" spans="1:17" ht="150" customHeight="1" x14ac:dyDescent="0.25">
      <c r="A33" s="51">
        <v>21</v>
      </c>
      <c r="B33" s="54" t="s">
        <v>57</v>
      </c>
      <c r="C33" s="55" t="s">
        <v>43</v>
      </c>
      <c r="D33" s="56">
        <v>5818.7349999999997</v>
      </c>
      <c r="E33" s="57">
        <v>5818.7349999999997</v>
      </c>
      <c r="F33" s="58">
        <v>2975.4250000000002</v>
      </c>
      <c r="G33" s="57">
        <v>2749.826</v>
      </c>
      <c r="H33" s="57"/>
      <c r="I33" s="58">
        <v>646.5</v>
      </c>
      <c r="J33" s="57">
        <v>19.434000000000001</v>
      </c>
      <c r="K33" s="57">
        <f>9.294+10.14</f>
        <v>19.434000000000001</v>
      </c>
      <c r="L33" s="57"/>
      <c r="M33" s="2"/>
      <c r="N33" s="2"/>
      <c r="O33" s="2"/>
      <c r="P33" s="11" t="s">
        <v>47</v>
      </c>
      <c r="Q33" s="37"/>
    </row>
    <row r="34" spans="1:17" ht="149.44999999999999" customHeight="1" x14ac:dyDescent="0.25">
      <c r="A34" s="51">
        <v>22</v>
      </c>
      <c r="B34" s="54" t="s">
        <v>58</v>
      </c>
      <c r="C34" s="55" t="s">
        <v>42</v>
      </c>
      <c r="D34" s="56">
        <v>13817.732</v>
      </c>
      <c r="E34" s="57">
        <v>13817.732</v>
      </c>
      <c r="F34" s="58">
        <v>9981.2039999999997</v>
      </c>
      <c r="G34" s="57">
        <v>6900.6940000000004</v>
      </c>
      <c r="H34" s="57"/>
      <c r="I34" s="58">
        <v>1535.3030000000001</v>
      </c>
      <c r="J34" s="57">
        <v>758.16099999999994</v>
      </c>
      <c r="K34" s="57">
        <v>758.16099999999994</v>
      </c>
      <c r="L34" s="57"/>
      <c r="M34" s="2"/>
      <c r="N34" s="2"/>
      <c r="O34" s="2"/>
      <c r="P34" s="11" t="s">
        <v>47</v>
      </c>
      <c r="Q34" s="37"/>
    </row>
    <row r="35" spans="1:17" ht="117" customHeight="1" x14ac:dyDescent="0.25">
      <c r="A35" s="51">
        <v>23</v>
      </c>
      <c r="B35" s="45" t="s">
        <v>41</v>
      </c>
      <c r="C35" s="12">
        <v>2020</v>
      </c>
      <c r="D35" s="56">
        <v>5004.5789999999997</v>
      </c>
      <c r="E35" s="57">
        <v>5004.5789999999997</v>
      </c>
      <c r="F35" s="58">
        <v>1720.212</v>
      </c>
      <c r="G35" s="57">
        <v>1720.212</v>
      </c>
      <c r="H35" s="57"/>
      <c r="I35" s="58">
        <v>556.06500000000005</v>
      </c>
      <c r="J35" s="57">
        <v>26.393999999999998</v>
      </c>
      <c r="K35" s="57">
        <v>26.393999999999998</v>
      </c>
      <c r="L35" s="2"/>
      <c r="M35" s="2"/>
      <c r="N35" s="2"/>
      <c r="O35" s="2"/>
      <c r="P35" s="11" t="s">
        <v>47</v>
      </c>
      <c r="Q35" s="13"/>
    </row>
    <row r="36" spans="1:17" ht="22.5" x14ac:dyDescent="0.3">
      <c r="A36" s="14"/>
      <c r="B36" s="15"/>
      <c r="C36" s="16"/>
      <c r="D36" s="17"/>
      <c r="E36" s="18"/>
      <c r="F36" s="71"/>
      <c r="G36" s="18"/>
      <c r="H36" s="18"/>
      <c r="I36" s="66"/>
      <c r="J36" s="17"/>
      <c r="K36" s="17"/>
      <c r="N36" s="19"/>
      <c r="O36" s="17"/>
      <c r="P36" s="17"/>
      <c r="Q36" s="14"/>
    </row>
    <row r="37" spans="1:17" s="24" customFormat="1" ht="77.25" customHeight="1" x14ac:dyDescent="0.3">
      <c r="A37" s="20"/>
      <c r="B37" s="21"/>
      <c r="C37" s="148" t="s">
        <v>46</v>
      </c>
      <c r="D37" s="148"/>
      <c r="E37" s="148"/>
      <c r="F37" s="148"/>
      <c r="G37" s="18"/>
      <c r="H37" s="18"/>
      <c r="I37" s="67"/>
      <c r="J37" s="22"/>
      <c r="K37" s="40"/>
      <c r="L37" s="3"/>
      <c r="M37" s="3"/>
      <c r="N37" s="19"/>
      <c r="O37" s="23" t="s">
        <v>59</v>
      </c>
      <c r="P37" s="22"/>
      <c r="Q37" s="14"/>
    </row>
    <row r="38" spans="1:17" ht="22.5" x14ac:dyDescent="0.3">
      <c r="A38" s="14"/>
      <c r="B38" s="25"/>
      <c r="C38" s="16"/>
      <c r="D38" s="17"/>
      <c r="E38" s="18"/>
      <c r="F38" s="71"/>
      <c r="G38" s="18"/>
      <c r="H38" s="18"/>
      <c r="I38" s="66"/>
      <c r="J38" s="26" t="s">
        <v>8</v>
      </c>
      <c r="K38" s="17"/>
      <c r="N38" s="19"/>
      <c r="O38" s="17"/>
      <c r="P38" s="17"/>
      <c r="Q38" s="14"/>
    </row>
    <row r="39" spans="1:17" s="24" customFormat="1" ht="11.25" x14ac:dyDescent="0.2">
      <c r="A39" s="20"/>
      <c r="B39" s="20"/>
      <c r="C39" s="27"/>
      <c r="D39" s="28"/>
      <c r="E39" s="29"/>
      <c r="F39" s="68"/>
      <c r="G39" s="29"/>
      <c r="H39" s="29"/>
      <c r="I39" s="68"/>
      <c r="J39" s="29"/>
      <c r="K39" s="29"/>
      <c r="L39" s="29"/>
      <c r="M39" s="29"/>
      <c r="N39" s="29"/>
      <c r="O39" s="29"/>
      <c r="P39" s="20"/>
      <c r="Q39" s="20"/>
    </row>
    <row r="40" spans="1:17" ht="23.25" customHeight="1" x14ac:dyDescent="0.25">
      <c r="A40" s="30"/>
      <c r="B40" s="31" t="s">
        <v>7</v>
      </c>
      <c r="C40" s="90" t="s">
        <v>21</v>
      </c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32"/>
      <c r="Q40" s="32"/>
    </row>
    <row r="41" spans="1:17" ht="59.25" customHeight="1" x14ac:dyDescent="0.25">
      <c r="A41" s="30"/>
      <c r="B41" s="38"/>
      <c r="C41" s="90" t="s">
        <v>17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</sheetData>
  <mergeCells count="30">
    <mergeCell ref="A13:Q13"/>
    <mergeCell ref="C37:F37"/>
    <mergeCell ref="C40:O40"/>
    <mergeCell ref="C41:Q41"/>
    <mergeCell ref="J10:J11"/>
    <mergeCell ref="K10:K11"/>
    <mergeCell ref="L10:L11"/>
    <mergeCell ref="M10:M11"/>
    <mergeCell ref="N10:N11"/>
    <mergeCell ref="O10:O11"/>
    <mergeCell ref="A8:A11"/>
    <mergeCell ref="B8:B11"/>
    <mergeCell ref="C8:C11"/>
    <mergeCell ref="D8:P8"/>
    <mergeCell ref="I9:L9"/>
    <mergeCell ref="M9:O9"/>
    <mergeCell ref="P9:P11"/>
    <mergeCell ref="Q9:Q11"/>
    <mergeCell ref="D10:D11"/>
    <mergeCell ref="E10:E11"/>
    <mergeCell ref="F10:F11"/>
    <mergeCell ref="G10:G11"/>
    <mergeCell ref="H10:H11"/>
    <mergeCell ref="I10:I11"/>
    <mergeCell ref="D9:H9"/>
    <mergeCell ref="A2:Q2"/>
    <mergeCell ref="A3:Q3"/>
    <mergeCell ref="A4:Q4"/>
    <mergeCell ref="A5:Q5"/>
    <mergeCell ref="A6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Андрей</cp:lastModifiedBy>
  <cp:lastPrinted>2021-04-09T08:48:37Z</cp:lastPrinted>
  <dcterms:created xsi:type="dcterms:W3CDTF">2013-04-30T06:37:09Z</dcterms:created>
  <dcterms:modified xsi:type="dcterms:W3CDTF">2021-04-12T06:01:51Z</dcterms:modified>
</cp:coreProperties>
</file>