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95" windowHeight="8595" tabRatio="878" activeTab="0"/>
  </bookViews>
  <sheets>
    <sheet name="Річний план зі змінами" sheetId="1" r:id="rId1"/>
  </sheets>
  <definedNames>
    <definedName name="_xlnm.Print_Area" localSheetId="0">'Річний план зі змінами'!$A$1:$I$70</definedName>
  </definedNames>
  <calcPr fullCalcOnLoad="1"/>
</workbook>
</file>

<file path=xl/sharedStrings.xml><?xml version="1.0" encoding="utf-8"?>
<sst xmlns="http://schemas.openxmlformats.org/spreadsheetml/2006/main" count="195" uniqueCount="119">
  <si>
    <t>(підпис)</t>
  </si>
  <si>
    <t>Предмет закупівлі</t>
  </si>
  <si>
    <t>Код КЕКВ (для бюджетних коштів)</t>
  </si>
  <si>
    <t>Процедура закупівлі</t>
  </si>
  <si>
    <t>Очікувана вартість предмета закупівлі</t>
  </si>
  <si>
    <t>Примітка</t>
  </si>
  <si>
    <t>протягом року</t>
  </si>
  <si>
    <t>бумага</t>
  </si>
  <si>
    <t>папки картонные, скоросшиватели, тетради</t>
  </si>
  <si>
    <t>ручки, карандаши, корректоры, маркеры</t>
  </si>
  <si>
    <t>клей</t>
  </si>
  <si>
    <t>ластик</t>
  </si>
  <si>
    <t>ножницы, ножи канцелярские</t>
  </si>
  <si>
    <t>Усього КЕКВ 1131</t>
  </si>
  <si>
    <t>(посада)</t>
  </si>
  <si>
    <t>25.24.2</t>
  </si>
  <si>
    <t>21.12.1 </t>
  </si>
  <si>
    <t>22.22.2 </t>
  </si>
  <si>
    <t>22.22.1</t>
  </si>
  <si>
    <t>36.63.2 </t>
  </si>
  <si>
    <t>24.62.1 </t>
  </si>
  <si>
    <t>25.13.7</t>
  </si>
  <si>
    <t>28.61.1 </t>
  </si>
  <si>
    <t>Послуги з передавання даних і повідомлень </t>
  </si>
  <si>
    <t>Секретар комітету з конкурсних торгів </t>
  </si>
  <si>
    <t>Усього КЕКВ 2210</t>
  </si>
  <si>
    <t>Усього КЕКВ 2240</t>
  </si>
  <si>
    <t>64.19.3</t>
  </si>
  <si>
    <t>Голова комітету з конкурсних торгів</t>
  </si>
  <si>
    <t>61.10.1</t>
  </si>
  <si>
    <t>Код згідно класифікатора продукції та послуг ДК 016-97</t>
  </si>
  <si>
    <t>кошти держбюджету загального фонду</t>
  </si>
  <si>
    <t>64.11.1 </t>
  </si>
  <si>
    <t>подписка</t>
  </si>
  <si>
    <t>чековые книжки</t>
  </si>
  <si>
    <t>кубки, линейки, папки пласт., файлы</t>
  </si>
  <si>
    <t>І квартал</t>
  </si>
  <si>
    <t>інтернет, телефон</t>
  </si>
  <si>
    <t xml:space="preserve">Послуги зі складання списків адрес і розсилання кореспонденції </t>
  </si>
  <si>
    <t xml:space="preserve">74.83.2 </t>
  </si>
  <si>
    <t>обмен почты</t>
  </si>
  <si>
    <t xml:space="preserve">40.30.1 </t>
  </si>
  <si>
    <t>41.00.2 </t>
  </si>
  <si>
    <t>40.10.1 </t>
  </si>
  <si>
    <t>74.70.1 </t>
  </si>
  <si>
    <t>Усього КЕКВ 1165</t>
  </si>
  <si>
    <t>листопад-  грудень</t>
  </si>
  <si>
    <t>Орієнтовний початок проведення процедури закупівлі</t>
  </si>
  <si>
    <t>без проведення процедури</t>
  </si>
  <si>
    <t>лютий-грудень</t>
  </si>
  <si>
    <t>Разом по установі</t>
  </si>
  <si>
    <t>Приладдя канцелярське або шкільне пластмасове (22.29.2)</t>
  </si>
  <si>
    <t>Приладдя канцелярські паперові (17.23.1)</t>
  </si>
  <si>
    <t>Поштові послуги (64.11.1)</t>
  </si>
  <si>
    <t>Продукція друкована інша (22.22.1)</t>
  </si>
  <si>
    <t>Інші пластмасові вироби (25.24.2)</t>
  </si>
  <si>
    <t>Папір для графічних робіт некрейдовий (21.12.1)</t>
  </si>
  <si>
    <t>Товари з паперу чи картону шкільні та канцелярські (22.22.2)</t>
  </si>
  <si>
    <t>Приладдя канцелярське (36.63.2)</t>
  </si>
  <si>
    <t>Клеї та желатини (24.62.1)</t>
  </si>
  <si>
    <t>Вироби гумові різні (25.13.7)</t>
  </si>
  <si>
    <t>Вироби ножові (28.61.1)</t>
  </si>
  <si>
    <t>Послуги з прибирання будинків (74.70.1)</t>
  </si>
  <si>
    <t>Вироби металеві інші (25.29.2)</t>
  </si>
  <si>
    <t>Папір для графічних робіт некрейдовий (17.12.1)</t>
  </si>
  <si>
    <t>Приладдя канцелярське (32.99.1)</t>
  </si>
  <si>
    <t>Клеї (20.52.1)</t>
  </si>
  <si>
    <t>Управління культури, національностей та релігій Луганської ОДА 02227044</t>
  </si>
  <si>
    <t>Головний бухгалтер</t>
  </si>
  <si>
    <t>О.М.Шевченко</t>
  </si>
  <si>
    <t>Оплата послуг з технічного обслуговування комп’ютерної техніки (62.09.20)</t>
  </si>
  <si>
    <t>Оренда приміщення</t>
  </si>
  <si>
    <t>Усього КЕКВ 2271</t>
  </si>
  <si>
    <t>Відшкодування водопостачання та водовідведення</t>
  </si>
  <si>
    <t>Відшкодування теплопостачання</t>
  </si>
  <si>
    <t>Усього КЕКВ 2272</t>
  </si>
  <si>
    <t>Усього КЕКВ 2273</t>
  </si>
  <si>
    <t>(найменування замовника, код за ЄДРПОУ)</t>
  </si>
  <si>
    <t xml:space="preserve">                                                 </t>
  </si>
  <si>
    <t xml:space="preserve">Річний план закупівель, що здійснюються без проведення процедур закупівель </t>
  </si>
  <si>
    <t xml:space="preserve">
</t>
  </si>
  <si>
    <t>ЗАТВЕРДЖЕНО 
Наказ Міністерства 
економічного розвитку 
і торгівлі України 
15.09.2014  № 1106</t>
  </si>
  <si>
    <r>
      <t>послуга зв’язку ПАТ «Укртелеком</t>
    </r>
    <r>
      <rPr>
        <b/>
        <sz val="10"/>
        <rFont val="Times New Roman"/>
        <family val="1"/>
      </rPr>
      <t xml:space="preserve">» </t>
    </r>
    <r>
      <rPr>
        <sz val="10"/>
        <rFont val="Times New Roman"/>
        <family val="1"/>
      </rPr>
      <t>телефонної мережі  та Інтернет  (61.10.1)</t>
    </r>
  </si>
  <si>
    <t>Відшкодування електроенергії</t>
  </si>
  <si>
    <t>Обладнання копіювально-розмножувальне та інше конторське обладнання (26.20.1)</t>
  </si>
  <si>
    <t>2210</t>
  </si>
  <si>
    <t>травень</t>
  </si>
  <si>
    <t>Начальник управління</t>
  </si>
  <si>
    <t>А.О.Адамчук</t>
  </si>
  <si>
    <t>МФУ лазер Саnon      i-SENSYS MF212w c Wi-Fi (3 шт.)</t>
  </si>
  <si>
    <t>Техніка конторська/офісна, інша  (28.23.23)</t>
  </si>
  <si>
    <t>Усього КЕКВ 2282</t>
  </si>
  <si>
    <t>липень</t>
  </si>
  <si>
    <t>Окремі заходи по реалізації державних (регіональних) програм, не віднесені до заходів розвитку</t>
  </si>
  <si>
    <t>Оплата за навчання</t>
  </si>
  <si>
    <t>Меблі для сидіння та їхні частини (31.00.1)</t>
  </si>
  <si>
    <t>Столи 9шт; тумби 8шт; шафи 12шт; стільці 30шт.</t>
  </si>
  <si>
    <t>Усього КЕКВ 3110</t>
  </si>
  <si>
    <t>Машини автоматичного обробляння інформації переносні, масою не більше ніж 10 кг, зокрема лаптопи та ноутбуки; органайзери цифрові персональні та подібні комп’ютери (26.20.11)</t>
  </si>
  <si>
    <t>Ноутбук 15.6 "HP 15-ac652ur (W6W76EA) Windows 10</t>
  </si>
  <si>
    <t>Апаратура електрична для проводового телефонного чи телеграфного зв’язку (26.30.2)</t>
  </si>
  <si>
    <t>Флешка Goodram UCO2 (Colour Mix) 16Гб USB</t>
  </si>
  <si>
    <t>НЖМД 2.5" 1 Тб Seagate Backup Plus Portable (STDR1000200) USB 3.0</t>
  </si>
  <si>
    <t>Блоки пам’яті та інші запам’ятовувальні пристрої (26.20.2)</t>
  </si>
  <si>
    <t>Маршрутизатор Tp-Link TL-WR841 N;НЖМД 2.5" 1 Тб Seagate Backup Plus Portable (STDR1000200) USB 3.0</t>
  </si>
  <si>
    <t>Носії інформації магнітні й оптичні  (26.80.1)</t>
  </si>
  <si>
    <t>Установки для кондиціювання повітря (28.25.12)</t>
  </si>
  <si>
    <t>Кондиціонери ERGO AC-1206CH-2од.; Кондиціонер OLMO OSH-12AH5D-1од.</t>
  </si>
  <si>
    <t>Програмне забезпечення системне без передачі майнових та авторських прав, на фізічних носіях (58.29.1)</t>
  </si>
  <si>
    <t>ПО Microsoft Office 2013 Home and Business 32/64 Russian OEM (T5D-01870)-13шт; ПО Microsoft  Windows 10 Home 64-bit Russian 1pk DVD (KW9-00132)-7шт.</t>
  </si>
  <si>
    <t>Обслуговування програмного забезпечення «М.Е.Doc.» (58.29.32)</t>
  </si>
  <si>
    <t>вересень-грудень</t>
  </si>
  <si>
    <t>Договір №16/00282 від 05.09.16р.</t>
  </si>
  <si>
    <t>вересень</t>
  </si>
  <si>
    <t>Офіційний вісник України -6 міс. Бюджетна бухгалтерія-12 міс.</t>
  </si>
  <si>
    <t>Передплата на періодичні видання на 2017рік.</t>
  </si>
  <si>
    <t>Послуги поштового зв"язку "Укрпошта"</t>
  </si>
  <si>
    <t>Договір №665 від 05.09.2016.</t>
  </si>
  <si>
    <t xml:space="preserve">                    на 2016 рік (зі змінами від 05.09.2016)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</si>
</sst>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_ ;[Red]\-0.00\ "/>
    <numFmt numFmtId="186" formatCode="[$-FC19]d\ mmmm\ yyyy\ &quot;г.&quot;"/>
    <numFmt numFmtId="187" formatCode="dd/mm/yy;@"/>
    <numFmt numFmtId="188" formatCode="d/m;@"/>
    <numFmt numFmtId="189" formatCode="#,##0.0;[Red]#,##0.0"/>
    <numFmt numFmtId="190" formatCode="0.00;[Red]0.00"/>
    <numFmt numFmtId="191" formatCode="0.000"/>
    <numFmt numFmtId="192" formatCode="0.0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b/>
      <u val="single"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 horizontal="justify" vertical="justify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vertical="justify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/>
    </xf>
    <xf numFmtId="0" fontId="2" fillId="0" borderId="17" xfId="0" applyFont="1" applyBorder="1" applyAlignment="1">
      <alignment horizontal="left" wrapText="1"/>
    </xf>
    <xf numFmtId="0" fontId="1" fillId="0" borderId="0" xfId="0" applyFont="1" applyBorder="1" applyAlignment="1">
      <alignment vertical="justify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justify" vertical="justify"/>
    </xf>
    <xf numFmtId="0" fontId="6" fillId="0" borderId="0" xfId="0" applyFont="1" applyAlignment="1">
      <alignment/>
    </xf>
    <xf numFmtId="0" fontId="5" fillId="0" borderId="18" xfId="0" applyFont="1" applyBorder="1" applyAlignment="1">
      <alignment horizontal="justify" vertical="justify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7" xfId="0" applyNumberFormat="1" applyFont="1" applyBorder="1" applyAlignment="1">
      <alignment/>
    </xf>
    <xf numFmtId="0" fontId="1" fillId="0" borderId="19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1" fillId="0" borderId="21" xfId="0" applyFont="1" applyBorder="1" applyAlignment="1">
      <alignment vertical="top" wrapText="1"/>
    </xf>
    <xf numFmtId="2" fontId="1" fillId="0" borderId="22" xfId="0" applyNumberFormat="1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2" fontId="1" fillId="0" borderId="25" xfId="0" applyNumberFormat="1" applyFont="1" applyFill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2" fontId="1" fillId="0" borderId="25" xfId="0" applyNumberFormat="1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5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2" fontId="1" fillId="0" borderId="17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Alignment="1">
      <alignment vertical="justify"/>
    </xf>
    <xf numFmtId="2" fontId="1" fillId="0" borderId="10" xfId="0" applyNumberFormat="1" applyFont="1" applyFill="1" applyBorder="1" applyAlignment="1">
      <alignment wrapText="1"/>
    </xf>
    <xf numFmtId="2" fontId="2" fillId="0" borderId="17" xfId="0" applyNumberFormat="1" applyFont="1" applyBorder="1" applyAlignment="1">
      <alignment/>
    </xf>
    <xf numFmtId="0" fontId="1" fillId="0" borderId="26" xfId="0" applyFont="1" applyBorder="1" applyAlignment="1">
      <alignment/>
    </xf>
    <xf numFmtId="49" fontId="1" fillId="0" borderId="28" xfId="0" applyNumberFormat="1" applyFont="1" applyBorder="1" applyAlignment="1">
      <alignment horizontal="center"/>
    </xf>
    <xf numFmtId="0" fontId="1" fillId="0" borderId="20" xfId="0" applyFont="1" applyBorder="1" applyAlignment="1">
      <alignment vertical="top" wrapText="1"/>
    </xf>
    <xf numFmtId="49" fontId="1" fillId="0" borderId="28" xfId="0" applyNumberFormat="1" applyFont="1" applyBorder="1" applyAlignment="1">
      <alignment horizontal="center" wrapText="1"/>
    </xf>
    <xf numFmtId="0" fontId="1" fillId="0" borderId="17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1" fillId="0" borderId="31" xfId="0" applyFont="1" applyBorder="1" applyAlignment="1">
      <alignment/>
    </xf>
    <xf numFmtId="0" fontId="1" fillId="0" borderId="31" xfId="0" applyFont="1" applyFill="1" applyBorder="1" applyAlignment="1">
      <alignment vertical="top" wrapText="1"/>
    </xf>
    <xf numFmtId="0" fontId="1" fillId="32" borderId="31" xfId="0" applyFont="1" applyFill="1" applyBorder="1" applyAlignment="1">
      <alignment vertical="top" wrapText="1"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3" xfId="0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34" xfId="0" applyFont="1" applyBorder="1" applyAlignment="1">
      <alignment vertical="top" wrapText="1"/>
    </xf>
    <xf numFmtId="0" fontId="1" fillId="0" borderId="35" xfId="0" applyFont="1" applyFill="1" applyBorder="1" applyAlignment="1">
      <alignment horizontal="left" vertical="top" wrapText="1"/>
    </xf>
    <xf numFmtId="0" fontId="1" fillId="0" borderId="36" xfId="0" applyFont="1" applyBorder="1" applyAlignment="1">
      <alignment vertical="top" wrapText="1"/>
    </xf>
    <xf numFmtId="0" fontId="1" fillId="0" borderId="35" xfId="0" applyFont="1" applyBorder="1" applyAlignment="1">
      <alignment wrapText="1"/>
    </xf>
    <xf numFmtId="0" fontId="2" fillId="0" borderId="35" xfId="0" applyFont="1" applyBorder="1" applyAlignment="1">
      <alignment horizontal="left" wrapText="1"/>
    </xf>
    <xf numFmtId="0" fontId="1" fillId="0" borderId="35" xfId="0" applyFont="1" applyFill="1" applyBorder="1" applyAlignment="1">
      <alignment horizontal="left" wrapText="1"/>
    </xf>
    <xf numFmtId="0" fontId="1" fillId="0" borderId="37" xfId="0" applyFont="1" applyBorder="1" applyAlignment="1">
      <alignment vertical="top" wrapText="1"/>
    </xf>
    <xf numFmtId="0" fontId="2" fillId="0" borderId="38" xfId="0" applyFont="1" applyBorder="1" applyAlignment="1">
      <alignment/>
    </xf>
    <xf numFmtId="0" fontId="1" fillId="0" borderId="31" xfId="0" applyFont="1" applyBorder="1" applyAlignment="1">
      <alignment wrapText="1"/>
    </xf>
    <xf numFmtId="0" fontId="1" fillId="0" borderId="31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2" fillId="0" borderId="37" xfId="0" applyFont="1" applyBorder="1" applyAlignment="1">
      <alignment horizontal="left" wrapText="1"/>
    </xf>
    <xf numFmtId="2" fontId="2" fillId="0" borderId="17" xfId="0" applyNumberFormat="1" applyFont="1" applyBorder="1" applyAlignment="1">
      <alignment horizontal="left" wrapText="1"/>
    </xf>
    <xf numFmtId="0" fontId="1" fillId="0" borderId="40" xfId="0" applyFont="1" applyFill="1" applyBorder="1" applyAlignment="1">
      <alignment horizontal="left" vertical="top" wrapText="1"/>
    </xf>
    <xf numFmtId="0" fontId="1" fillId="0" borderId="32" xfId="0" applyFont="1" applyBorder="1" applyAlignment="1">
      <alignment wrapText="1"/>
    </xf>
    <xf numFmtId="0" fontId="1" fillId="0" borderId="25" xfId="0" applyFont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wrapText="1"/>
    </xf>
    <xf numFmtId="0" fontId="1" fillId="0" borderId="25" xfId="0" applyFont="1" applyBorder="1" applyAlignment="1">
      <alignment/>
    </xf>
    <xf numFmtId="2" fontId="1" fillId="0" borderId="25" xfId="0" applyNumberFormat="1" applyFont="1" applyBorder="1" applyAlignment="1">
      <alignment/>
    </xf>
    <xf numFmtId="49" fontId="1" fillId="0" borderId="28" xfId="0" applyNumberFormat="1" applyFont="1" applyFill="1" applyBorder="1" applyAlignment="1">
      <alignment horizontal="center" wrapText="1"/>
    </xf>
    <xf numFmtId="49" fontId="1" fillId="0" borderId="41" xfId="0" applyNumberFormat="1" applyFont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vertical="justify"/>
    </xf>
    <xf numFmtId="0" fontId="1" fillId="0" borderId="26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37" xfId="0" applyFont="1" applyBorder="1" applyAlignment="1">
      <alignment/>
    </xf>
    <xf numFmtId="0" fontId="2" fillId="0" borderId="42" xfId="0" applyFont="1" applyBorder="1" applyAlignment="1">
      <alignment/>
    </xf>
    <xf numFmtId="2" fontId="2" fillId="0" borderId="18" xfId="0" applyNumberFormat="1" applyFont="1" applyBorder="1" applyAlignment="1">
      <alignment horizontal="center"/>
    </xf>
    <xf numFmtId="2" fontId="2" fillId="0" borderId="42" xfId="0" applyNumberFormat="1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2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2" fontId="2" fillId="0" borderId="17" xfId="0" applyNumberFormat="1" applyFont="1" applyBorder="1" applyAlignment="1">
      <alignment horizontal="center" wrapText="1"/>
    </xf>
    <xf numFmtId="2" fontId="1" fillId="0" borderId="17" xfId="0" applyNumberFormat="1" applyFont="1" applyFill="1" applyBorder="1" applyAlignment="1">
      <alignment wrapText="1"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Font="1" applyBorder="1" applyAlignment="1">
      <alignment horizontal="left" wrapText="1"/>
    </xf>
    <xf numFmtId="0" fontId="1" fillId="0" borderId="45" xfId="0" applyFont="1" applyBorder="1" applyAlignment="1">
      <alignment horizontal="center" wrapText="1"/>
    </xf>
    <xf numFmtId="2" fontId="2" fillId="0" borderId="45" xfId="0" applyNumberFormat="1" applyFont="1" applyBorder="1" applyAlignment="1">
      <alignment horizontal="center" wrapText="1"/>
    </xf>
    <xf numFmtId="2" fontId="1" fillId="0" borderId="45" xfId="0" applyNumberFormat="1" applyFont="1" applyFill="1" applyBorder="1" applyAlignment="1">
      <alignment wrapText="1"/>
    </xf>
    <xf numFmtId="0" fontId="1" fillId="0" borderId="45" xfId="0" applyFont="1" applyBorder="1" applyAlignment="1">
      <alignment/>
    </xf>
    <xf numFmtId="2" fontId="1" fillId="0" borderId="45" xfId="0" applyNumberFormat="1" applyFont="1" applyBorder="1" applyAlignment="1">
      <alignment/>
    </xf>
    <xf numFmtId="0" fontId="1" fillId="0" borderId="46" xfId="0" applyFont="1" applyBorder="1" applyAlignment="1">
      <alignment/>
    </xf>
    <xf numFmtId="0" fontId="3" fillId="0" borderId="47" xfId="0" applyFont="1" applyBorder="1" applyAlignment="1">
      <alignment vertical="top" wrapText="1"/>
    </xf>
    <xf numFmtId="49" fontId="1" fillId="0" borderId="22" xfId="0" applyNumberFormat="1" applyFont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wrapText="1"/>
    </xf>
    <xf numFmtId="0" fontId="1" fillId="0" borderId="22" xfId="0" applyFont="1" applyBorder="1" applyAlignment="1">
      <alignment/>
    </xf>
    <xf numFmtId="49" fontId="1" fillId="0" borderId="23" xfId="0" applyNumberFormat="1" applyFont="1" applyBorder="1" applyAlignment="1">
      <alignment horizontal="center"/>
    </xf>
    <xf numFmtId="0" fontId="2" fillId="0" borderId="48" xfId="0" applyFont="1" applyBorder="1" applyAlignment="1">
      <alignment horizontal="left" wrapText="1"/>
    </xf>
    <xf numFmtId="0" fontId="1" fillId="0" borderId="14" xfId="0" applyFont="1" applyBorder="1" applyAlignment="1">
      <alignment vertical="center" wrapText="1"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2" fontId="1" fillId="0" borderId="49" xfId="0" applyNumberFormat="1" applyFont="1" applyBorder="1" applyAlignment="1">
      <alignment/>
    </xf>
    <xf numFmtId="0" fontId="9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3" xfId="0" applyNumberFormat="1" applyFont="1" applyFill="1" applyBorder="1" applyAlignment="1" applyProtection="1">
      <alignment horizontal="left" vertical="top" wrapText="1"/>
      <protection/>
    </xf>
    <xf numFmtId="2" fontId="1" fillId="0" borderId="17" xfId="0" applyNumberFormat="1" applyFont="1" applyBorder="1" applyAlignment="1">
      <alignment horizontal="center" wrapText="1"/>
    </xf>
    <xf numFmtId="0" fontId="1" fillId="0" borderId="19" xfId="0" applyFont="1" applyBorder="1" applyAlignment="1">
      <alignment vertical="center" wrapText="1"/>
    </xf>
    <xf numFmtId="2" fontId="1" fillId="0" borderId="20" xfId="0" applyNumberFormat="1" applyFont="1" applyBorder="1" applyAlignment="1">
      <alignment horizontal="center" wrapText="1"/>
    </xf>
    <xf numFmtId="0" fontId="1" fillId="0" borderId="45" xfId="0" applyFont="1" applyBorder="1" applyAlignment="1">
      <alignment horizontal="center"/>
    </xf>
    <xf numFmtId="2" fontId="1" fillId="0" borderId="45" xfId="0" applyNumberFormat="1" applyFont="1" applyBorder="1" applyAlignment="1">
      <alignment horizontal="center" wrapText="1"/>
    </xf>
    <xf numFmtId="49" fontId="1" fillId="0" borderId="42" xfId="0" applyNumberFormat="1" applyFont="1" applyFill="1" applyBorder="1" applyAlignment="1">
      <alignment horizontal="center" wrapText="1"/>
    </xf>
    <xf numFmtId="49" fontId="1" fillId="0" borderId="50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 wrapText="1"/>
    </xf>
    <xf numFmtId="49" fontId="1" fillId="0" borderId="42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2" fillId="0" borderId="51" xfId="0" applyFont="1" applyBorder="1" applyAlignment="1">
      <alignment horizontal="left" wrapText="1"/>
    </xf>
    <xf numFmtId="0" fontId="1" fillId="0" borderId="52" xfId="0" applyFont="1" applyBorder="1" applyAlignment="1">
      <alignment horizontal="center" wrapText="1"/>
    </xf>
    <xf numFmtId="2" fontId="2" fillId="0" borderId="52" xfId="0" applyNumberFormat="1" applyFont="1" applyBorder="1" applyAlignment="1">
      <alignment horizontal="center"/>
    </xf>
    <xf numFmtId="2" fontId="1" fillId="0" borderId="52" xfId="0" applyNumberFormat="1" applyFont="1" applyFill="1" applyBorder="1" applyAlignment="1">
      <alignment wrapText="1"/>
    </xf>
    <xf numFmtId="0" fontId="1" fillId="0" borderId="52" xfId="0" applyFont="1" applyBorder="1" applyAlignment="1">
      <alignment/>
    </xf>
    <xf numFmtId="2" fontId="2" fillId="0" borderId="52" xfId="0" applyNumberFormat="1" applyFont="1" applyBorder="1" applyAlignment="1">
      <alignment/>
    </xf>
    <xf numFmtId="0" fontId="1" fillId="0" borderId="53" xfId="0" applyFont="1" applyBorder="1" applyAlignment="1">
      <alignment/>
    </xf>
    <xf numFmtId="0" fontId="1" fillId="0" borderId="48" xfId="0" applyFont="1" applyBorder="1" applyAlignment="1">
      <alignment vertical="center" wrapText="1"/>
    </xf>
    <xf numFmtId="0" fontId="1" fillId="0" borderId="46" xfId="0" applyFont="1" applyBorder="1" applyAlignment="1">
      <alignment wrapText="1"/>
    </xf>
    <xf numFmtId="0" fontId="1" fillId="0" borderId="26" xfId="0" applyFont="1" applyBorder="1" applyAlignment="1">
      <alignment vertical="center" wrapText="1"/>
    </xf>
    <xf numFmtId="0" fontId="1" fillId="0" borderId="51" xfId="0" applyFont="1" applyBorder="1" applyAlignment="1">
      <alignment vertical="center" wrapText="1"/>
    </xf>
    <xf numFmtId="0" fontId="1" fillId="0" borderId="52" xfId="0" applyFont="1" applyBorder="1" applyAlignment="1">
      <alignment horizontal="center"/>
    </xf>
    <xf numFmtId="2" fontId="1" fillId="0" borderId="52" xfId="0" applyNumberFormat="1" applyFont="1" applyBorder="1" applyAlignment="1">
      <alignment horizontal="center" wrapText="1"/>
    </xf>
    <xf numFmtId="2" fontId="1" fillId="0" borderId="52" xfId="0" applyNumberFormat="1" applyFont="1" applyBorder="1" applyAlignment="1">
      <alignment/>
    </xf>
    <xf numFmtId="0" fontId="1" fillId="0" borderId="53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15" xfId="0" applyFont="1" applyBorder="1" applyAlignment="1">
      <alignment horizontal="right" vertical="justify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 vertical="justify" wrapText="1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view="pageBreakPreview" zoomScale="90" zoomScaleSheetLayoutView="90" zoomScalePageLayoutView="0" workbookViewId="0" topLeftCell="C1">
      <selection activeCell="K69" sqref="K69"/>
    </sheetView>
  </sheetViews>
  <sheetFormatPr defaultColWidth="9.00390625" defaultRowHeight="12.75"/>
  <cols>
    <col min="1" max="1" width="9.125" style="2" hidden="1" customWidth="1"/>
    <col min="2" max="2" width="4.125" style="2" hidden="1" customWidth="1"/>
    <col min="3" max="3" width="29.875" style="2" customWidth="1"/>
    <col min="4" max="4" width="12.875" style="2" customWidth="1"/>
    <col min="5" max="5" width="14.625" style="2" customWidth="1"/>
    <col min="6" max="6" width="23.625" style="2" customWidth="1"/>
    <col min="7" max="7" width="15.75390625" style="2" customWidth="1"/>
    <col min="8" max="8" width="9.125" style="2" hidden="1" customWidth="1"/>
    <col min="9" max="9" width="27.875" style="2" customWidth="1"/>
    <col min="10" max="10" width="28.625" style="2" customWidth="1"/>
    <col min="11" max="11" width="6.375" style="2" customWidth="1"/>
    <col min="12" max="12" width="4.125" style="2" customWidth="1"/>
    <col min="13" max="13" width="29.375" style="2" customWidth="1"/>
    <col min="14" max="14" width="6.625" style="2" customWidth="1"/>
    <col min="15" max="15" width="17.00390625" style="2" customWidth="1"/>
    <col min="16" max="16" width="10.00390625" style="2" customWidth="1"/>
    <col min="17" max="17" width="10.875" style="2" customWidth="1"/>
    <col min="18" max="18" width="9.875" style="2" customWidth="1"/>
    <col min="19" max="19" width="8.25390625" style="2" customWidth="1"/>
    <col min="20" max="16384" width="9.125" style="2" customWidth="1"/>
  </cols>
  <sheetData>
    <row r="1" spans="1:9" s="23" customFormat="1" ht="62.25" customHeight="1">
      <c r="A1" s="21" t="s">
        <v>78</v>
      </c>
      <c r="B1" s="22"/>
      <c r="C1" s="21"/>
      <c r="D1" s="21"/>
      <c r="E1" s="25" t="s">
        <v>80</v>
      </c>
      <c r="F1" s="25"/>
      <c r="G1" s="166" t="s">
        <v>81</v>
      </c>
      <c r="H1" s="166"/>
      <c r="I1" s="166"/>
    </row>
    <row r="2" spans="1:9" s="23" customFormat="1" ht="15.75">
      <c r="A2" s="38"/>
      <c r="B2" s="38"/>
      <c r="C2" s="38"/>
      <c r="D2" s="38"/>
      <c r="E2" s="25"/>
      <c r="F2" s="25"/>
      <c r="G2" s="166"/>
      <c r="H2" s="166"/>
      <c r="I2" s="166"/>
    </row>
    <row r="3" spans="1:9" s="23" customFormat="1" ht="33" customHeight="1">
      <c r="A3" s="164" t="s">
        <v>79</v>
      </c>
      <c r="B3" s="164"/>
      <c r="C3" s="164"/>
      <c r="D3" s="164"/>
      <c r="E3" s="164"/>
      <c r="F3" s="164"/>
      <c r="G3" s="164"/>
      <c r="H3" s="164"/>
      <c r="I3" s="164"/>
    </row>
    <row r="4" spans="1:9" s="23" customFormat="1" ht="21.75" customHeight="1">
      <c r="A4" s="162" t="s">
        <v>118</v>
      </c>
      <c r="B4" s="162"/>
      <c r="C4" s="162"/>
      <c r="D4" s="162"/>
      <c r="E4" s="162"/>
      <c r="F4" s="162"/>
      <c r="G4" s="162"/>
      <c r="H4" s="162"/>
      <c r="I4" s="162"/>
    </row>
    <row r="5" spans="1:9" s="23" customFormat="1" ht="21.75" customHeight="1">
      <c r="A5" s="165" t="s">
        <v>67</v>
      </c>
      <c r="B5" s="165"/>
      <c r="C5" s="165"/>
      <c r="D5" s="165"/>
      <c r="E5" s="165"/>
      <c r="F5" s="165"/>
      <c r="G5" s="165"/>
      <c r="H5" s="165"/>
      <c r="I5" s="165"/>
    </row>
    <row r="6" spans="1:9" s="22" customFormat="1" ht="15.75" customHeight="1">
      <c r="A6" s="163" t="s">
        <v>77</v>
      </c>
      <c r="B6" s="163"/>
      <c r="C6" s="163"/>
      <c r="D6" s="163"/>
      <c r="E6" s="163"/>
      <c r="F6" s="163"/>
      <c r="G6" s="163"/>
      <c r="H6" s="163"/>
      <c r="I6" s="163"/>
    </row>
    <row r="7" spans="1:9" s="22" customFormat="1" ht="16.5" thickBot="1">
      <c r="A7" s="24"/>
      <c r="B7" s="24"/>
      <c r="C7" s="24"/>
      <c r="D7" s="24"/>
      <c r="E7" s="24"/>
      <c r="F7" s="24"/>
      <c r="G7" s="24"/>
      <c r="I7" s="104"/>
    </row>
    <row r="8" spans="2:9" ht="78.75" customHeight="1" thickBot="1">
      <c r="B8" s="65"/>
      <c r="C8" s="77" t="s">
        <v>1</v>
      </c>
      <c r="D8" s="16" t="s">
        <v>2</v>
      </c>
      <c r="E8" s="16" t="s">
        <v>4</v>
      </c>
      <c r="F8" s="16" t="s">
        <v>3</v>
      </c>
      <c r="G8" s="16" t="s">
        <v>47</v>
      </c>
      <c r="H8" s="16" t="s">
        <v>30</v>
      </c>
      <c r="I8" s="16" t="s">
        <v>5</v>
      </c>
    </row>
    <row r="9" spans="2:10" ht="16.5" customHeight="1" hidden="1">
      <c r="B9" s="66">
        <v>1</v>
      </c>
      <c r="C9" s="78" t="s">
        <v>53</v>
      </c>
      <c r="D9" s="72">
        <v>1131</v>
      </c>
      <c r="E9" s="39" t="s">
        <v>31</v>
      </c>
      <c r="F9" s="40"/>
      <c r="G9" s="41" t="s">
        <v>6</v>
      </c>
      <c r="H9" s="40" t="s">
        <v>32</v>
      </c>
      <c r="I9" s="42"/>
      <c r="J9" s="2" t="s">
        <v>33</v>
      </c>
    </row>
    <row r="10" spans="2:10" ht="51.75" hidden="1" thickBot="1">
      <c r="B10" s="67">
        <v>2</v>
      </c>
      <c r="C10" s="79" t="s">
        <v>54</v>
      </c>
      <c r="D10" s="73">
        <v>1131</v>
      </c>
      <c r="E10" s="43" t="s">
        <v>31</v>
      </c>
      <c r="F10" s="4"/>
      <c r="G10" s="3" t="s">
        <v>6</v>
      </c>
      <c r="H10" s="4" t="s">
        <v>18</v>
      </c>
      <c r="I10" s="12"/>
      <c r="J10" s="2" t="s">
        <v>34</v>
      </c>
    </row>
    <row r="11" spans="2:10" ht="27.75" customHeight="1" hidden="1">
      <c r="B11" s="68">
        <v>3</v>
      </c>
      <c r="C11" s="80" t="s">
        <v>55</v>
      </c>
      <c r="D11" s="73">
        <v>1131</v>
      </c>
      <c r="E11" s="43" t="s">
        <v>31</v>
      </c>
      <c r="F11" s="44"/>
      <c r="G11" s="45" t="s">
        <v>6</v>
      </c>
      <c r="H11" s="46" t="s">
        <v>15</v>
      </c>
      <c r="I11" s="47"/>
      <c r="J11" s="8" t="s">
        <v>35</v>
      </c>
    </row>
    <row r="12" spans="2:10" ht="25.5" customHeight="1" hidden="1">
      <c r="B12" s="67">
        <v>4</v>
      </c>
      <c r="C12" s="81" t="s">
        <v>56</v>
      </c>
      <c r="D12" s="73">
        <v>1131</v>
      </c>
      <c r="E12" s="43" t="s">
        <v>31</v>
      </c>
      <c r="F12" s="10"/>
      <c r="G12" s="45" t="s">
        <v>6</v>
      </c>
      <c r="H12" s="4" t="s">
        <v>16</v>
      </c>
      <c r="I12" s="12"/>
      <c r="J12" s="2" t="s">
        <v>7</v>
      </c>
    </row>
    <row r="13" spans="2:10" ht="25.5" customHeight="1" hidden="1">
      <c r="B13" s="68">
        <v>5</v>
      </c>
      <c r="C13" s="81" t="s">
        <v>57</v>
      </c>
      <c r="D13" s="73">
        <v>1131</v>
      </c>
      <c r="E13" s="43" t="s">
        <v>31</v>
      </c>
      <c r="F13" s="10"/>
      <c r="G13" s="45" t="s">
        <v>6</v>
      </c>
      <c r="H13" s="4" t="s">
        <v>17</v>
      </c>
      <c r="I13" s="12"/>
      <c r="J13" s="8" t="s">
        <v>8</v>
      </c>
    </row>
    <row r="14" spans="2:10" ht="27" customHeight="1" hidden="1">
      <c r="B14" s="67">
        <v>6</v>
      </c>
      <c r="C14" s="81" t="s">
        <v>58</v>
      </c>
      <c r="D14" s="73">
        <v>1131</v>
      </c>
      <c r="E14" s="43" t="s">
        <v>31</v>
      </c>
      <c r="F14" s="10"/>
      <c r="G14" s="45" t="s">
        <v>6</v>
      </c>
      <c r="H14" s="4" t="s">
        <v>19</v>
      </c>
      <c r="I14" s="12"/>
      <c r="J14" s="8" t="s">
        <v>9</v>
      </c>
    </row>
    <row r="15" spans="2:10" ht="12.75" customHeight="1" hidden="1">
      <c r="B15" s="68">
        <v>7</v>
      </c>
      <c r="C15" s="81" t="s">
        <v>59</v>
      </c>
      <c r="D15" s="73">
        <v>1131</v>
      </c>
      <c r="E15" s="43" t="s">
        <v>31</v>
      </c>
      <c r="F15" s="4"/>
      <c r="G15" s="45" t="s">
        <v>6</v>
      </c>
      <c r="H15" s="4" t="s">
        <v>20</v>
      </c>
      <c r="I15" s="12"/>
      <c r="J15" s="2" t="s">
        <v>10</v>
      </c>
    </row>
    <row r="16" spans="2:10" ht="13.5" customHeight="1" hidden="1">
      <c r="B16" s="67">
        <v>8</v>
      </c>
      <c r="C16" s="81" t="s">
        <v>60</v>
      </c>
      <c r="D16" s="73">
        <v>1131</v>
      </c>
      <c r="E16" s="43" t="s">
        <v>31</v>
      </c>
      <c r="F16" s="4"/>
      <c r="G16" s="45" t="s">
        <v>6</v>
      </c>
      <c r="H16" s="4" t="s">
        <v>21</v>
      </c>
      <c r="I16" s="12"/>
      <c r="J16" s="2" t="s">
        <v>11</v>
      </c>
    </row>
    <row r="17" spans="2:10" ht="12.75" customHeight="1" hidden="1">
      <c r="B17" s="68">
        <v>9</v>
      </c>
      <c r="C17" s="81" t="s">
        <v>61</v>
      </c>
      <c r="D17" s="73">
        <v>1131</v>
      </c>
      <c r="E17" s="43" t="s">
        <v>31</v>
      </c>
      <c r="F17" s="4"/>
      <c r="G17" s="45" t="s">
        <v>6</v>
      </c>
      <c r="H17" s="4" t="s">
        <v>22</v>
      </c>
      <c r="I17" s="12"/>
      <c r="J17" s="2" t="s">
        <v>12</v>
      </c>
    </row>
    <row r="18" spans="2:9" ht="38.25" customHeight="1" hidden="1">
      <c r="B18" s="69"/>
      <c r="C18" s="82" t="s">
        <v>13</v>
      </c>
      <c r="D18" s="73"/>
      <c r="E18" s="6"/>
      <c r="F18" s="5">
        <f>SUM(F9:F17)</f>
        <v>0</v>
      </c>
      <c r="G18" s="7"/>
      <c r="H18" s="5"/>
      <c r="I18" s="12"/>
    </row>
    <row r="19" spans="2:10" s="9" customFormat="1" ht="28.5" customHeight="1" hidden="1">
      <c r="B19" s="70">
        <v>1</v>
      </c>
      <c r="C19" s="83" t="s">
        <v>23</v>
      </c>
      <c r="D19" s="74">
        <v>2240</v>
      </c>
      <c r="E19" s="43" t="s">
        <v>31</v>
      </c>
      <c r="F19" s="10"/>
      <c r="G19" s="48" t="s">
        <v>46</v>
      </c>
      <c r="H19" s="10" t="s">
        <v>29</v>
      </c>
      <c r="I19" s="17"/>
      <c r="J19" s="9" t="s">
        <v>37</v>
      </c>
    </row>
    <row r="20" spans="2:10" ht="25.5" customHeight="1" hidden="1">
      <c r="B20" s="71">
        <v>2</v>
      </c>
      <c r="C20" s="79" t="s">
        <v>38</v>
      </c>
      <c r="D20" s="73">
        <v>1134</v>
      </c>
      <c r="E20" s="49" t="s">
        <v>31</v>
      </c>
      <c r="F20" s="4"/>
      <c r="G20" s="45" t="s">
        <v>36</v>
      </c>
      <c r="H20" s="4" t="s">
        <v>39</v>
      </c>
      <c r="I20" s="12"/>
      <c r="J20" s="2" t="s">
        <v>40</v>
      </c>
    </row>
    <row r="21" spans="2:9" ht="38.25" customHeight="1" hidden="1">
      <c r="B21" s="67"/>
      <c r="C21" s="94"/>
      <c r="D21" s="75">
        <v>1134</v>
      </c>
      <c r="E21" s="64" t="s">
        <v>31</v>
      </c>
      <c r="F21" s="28"/>
      <c r="G21" s="62" t="s">
        <v>6</v>
      </c>
      <c r="H21" s="28"/>
      <c r="I21" s="29"/>
    </row>
    <row r="22" spans="2:9" ht="13.5" thickBot="1">
      <c r="B22" s="67"/>
      <c r="C22" s="101">
        <v>1</v>
      </c>
      <c r="D22" s="76">
        <v>2</v>
      </c>
      <c r="E22" s="63">
        <v>3</v>
      </c>
      <c r="F22" s="61">
        <v>4</v>
      </c>
      <c r="G22" s="63">
        <v>5</v>
      </c>
      <c r="H22" s="102"/>
      <c r="I22" s="61">
        <v>6</v>
      </c>
    </row>
    <row r="23" spans="2:9" ht="24">
      <c r="B23" s="67"/>
      <c r="C23" s="125" t="s">
        <v>51</v>
      </c>
      <c r="D23" s="126" t="s">
        <v>85</v>
      </c>
      <c r="E23" s="127">
        <v>1486</v>
      </c>
      <c r="F23" s="128" t="s">
        <v>48</v>
      </c>
      <c r="G23" s="129" t="s">
        <v>49</v>
      </c>
      <c r="H23" s="126"/>
      <c r="I23" s="130"/>
    </row>
    <row r="24" spans="2:10" ht="12.75">
      <c r="B24" s="67"/>
      <c r="C24" s="95" t="s">
        <v>63</v>
      </c>
      <c r="D24" s="96">
        <v>2210</v>
      </c>
      <c r="E24" s="97">
        <f>87+240</f>
        <v>327</v>
      </c>
      <c r="F24" s="98" t="s">
        <v>48</v>
      </c>
      <c r="G24" s="99" t="s">
        <v>49</v>
      </c>
      <c r="H24" s="100"/>
      <c r="I24" s="105"/>
      <c r="J24" s="8"/>
    </row>
    <row r="25" spans="2:9" ht="25.5">
      <c r="B25" s="67"/>
      <c r="C25" s="86" t="s">
        <v>64</v>
      </c>
      <c r="D25" s="27">
        <v>2210</v>
      </c>
      <c r="E25" s="50">
        <f>10000-2723</f>
        <v>7277</v>
      </c>
      <c r="F25" s="58" t="s">
        <v>48</v>
      </c>
      <c r="G25" s="35" t="s">
        <v>49</v>
      </c>
      <c r="H25" s="4"/>
      <c r="I25" s="12"/>
    </row>
    <row r="26" spans="2:10" ht="25.5">
      <c r="B26" s="67"/>
      <c r="C26" s="86" t="s">
        <v>52</v>
      </c>
      <c r="D26" s="27">
        <v>2210</v>
      </c>
      <c r="E26" s="50">
        <f>304+34</f>
        <v>338</v>
      </c>
      <c r="F26" s="58" t="s">
        <v>48</v>
      </c>
      <c r="G26" s="35" t="s">
        <v>49</v>
      </c>
      <c r="H26" s="4"/>
      <c r="I26" s="106"/>
      <c r="J26" s="8"/>
    </row>
    <row r="27" spans="2:9" ht="12.75">
      <c r="B27" s="67"/>
      <c r="C27" s="86" t="s">
        <v>65</v>
      </c>
      <c r="D27" s="27">
        <v>2210</v>
      </c>
      <c r="E27" s="50">
        <f>2340+285</f>
        <v>2625</v>
      </c>
      <c r="F27" s="58" t="s">
        <v>48</v>
      </c>
      <c r="G27" s="35" t="s">
        <v>49</v>
      </c>
      <c r="H27" s="4"/>
      <c r="I27" s="12"/>
    </row>
    <row r="28" spans="2:9" ht="12.75">
      <c r="B28" s="67"/>
      <c r="C28" s="86" t="s">
        <v>66</v>
      </c>
      <c r="D28" s="27">
        <v>2210</v>
      </c>
      <c r="E28" s="50">
        <v>504</v>
      </c>
      <c r="F28" s="58" t="s">
        <v>48</v>
      </c>
      <c r="G28" s="35" t="s">
        <v>49</v>
      </c>
      <c r="H28" s="4"/>
      <c r="I28" s="106"/>
    </row>
    <row r="29" spans="2:9" ht="38.25">
      <c r="B29" s="67"/>
      <c r="C29" s="91" t="s">
        <v>84</v>
      </c>
      <c r="D29" s="27">
        <v>2210</v>
      </c>
      <c r="E29" s="103">
        <v>420</v>
      </c>
      <c r="F29" s="58" t="s">
        <v>48</v>
      </c>
      <c r="G29" s="35" t="s">
        <v>49</v>
      </c>
      <c r="H29" s="4"/>
      <c r="I29" s="106"/>
    </row>
    <row r="30" spans="2:9" ht="25.5">
      <c r="B30" s="67"/>
      <c r="C30" s="11" t="s">
        <v>90</v>
      </c>
      <c r="D30" s="33">
        <v>2210</v>
      </c>
      <c r="E30" s="103">
        <v>12570</v>
      </c>
      <c r="F30" s="58" t="s">
        <v>48</v>
      </c>
      <c r="G30" s="35" t="s">
        <v>86</v>
      </c>
      <c r="H30" s="134"/>
      <c r="I30" s="106" t="s">
        <v>89</v>
      </c>
    </row>
    <row r="31" spans="2:9" ht="25.5">
      <c r="B31" s="67"/>
      <c r="C31" s="117" t="s">
        <v>95</v>
      </c>
      <c r="D31" s="33">
        <v>2210</v>
      </c>
      <c r="E31" s="103">
        <v>34325</v>
      </c>
      <c r="F31" s="58" t="s">
        <v>48</v>
      </c>
      <c r="G31" s="35" t="s">
        <v>92</v>
      </c>
      <c r="H31" s="134"/>
      <c r="I31" s="106" t="s">
        <v>96</v>
      </c>
    </row>
    <row r="32" spans="2:9" ht="36">
      <c r="B32" s="67"/>
      <c r="C32" s="135" t="s">
        <v>103</v>
      </c>
      <c r="D32" s="33">
        <v>2210</v>
      </c>
      <c r="E32" s="103">
        <v>440</v>
      </c>
      <c r="F32" s="58" t="s">
        <v>48</v>
      </c>
      <c r="G32" s="35" t="s">
        <v>92</v>
      </c>
      <c r="H32" s="134"/>
      <c r="I32" s="132" t="s">
        <v>101</v>
      </c>
    </row>
    <row r="33" spans="2:9" ht="38.25">
      <c r="B33" s="67"/>
      <c r="C33" s="135" t="s">
        <v>105</v>
      </c>
      <c r="D33" s="33">
        <v>2210</v>
      </c>
      <c r="E33" s="103">
        <v>1590</v>
      </c>
      <c r="F33" s="58" t="s">
        <v>48</v>
      </c>
      <c r="G33" s="35" t="s">
        <v>92</v>
      </c>
      <c r="H33" s="134"/>
      <c r="I33" s="106" t="s">
        <v>102</v>
      </c>
    </row>
    <row r="34" spans="2:9" ht="51">
      <c r="B34" s="67"/>
      <c r="C34" s="135" t="s">
        <v>100</v>
      </c>
      <c r="D34" s="33">
        <v>2210</v>
      </c>
      <c r="E34" s="103">
        <f>3988+980</f>
        <v>4968</v>
      </c>
      <c r="F34" s="58" t="s">
        <v>48</v>
      </c>
      <c r="G34" s="35" t="s">
        <v>92</v>
      </c>
      <c r="H34" s="134"/>
      <c r="I34" s="132" t="s">
        <v>104</v>
      </c>
    </row>
    <row r="35" spans="2:9" ht="38.25">
      <c r="B35" s="67"/>
      <c r="C35" s="135" t="s">
        <v>115</v>
      </c>
      <c r="D35" s="33">
        <v>2210</v>
      </c>
      <c r="E35" s="103">
        <v>4797.48</v>
      </c>
      <c r="F35" s="58" t="s">
        <v>48</v>
      </c>
      <c r="G35" s="35" t="s">
        <v>113</v>
      </c>
      <c r="H35" s="134"/>
      <c r="I35" s="156" t="s">
        <v>114</v>
      </c>
    </row>
    <row r="36" spans="2:9" ht="12.75">
      <c r="B36" s="67"/>
      <c r="C36" s="88" t="s">
        <v>25</v>
      </c>
      <c r="D36" s="32"/>
      <c r="E36" s="51">
        <f>SUM(E23:E35)</f>
        <v>71667.48</v>
      </c>
      <c r="F36" s="89"/>
      <c r="G36" s="35"/>
      <c r="H36" s="4"/>
      <c r="I36" s="60"/>
    </row>
    <row r="37" spans="2:9" ht="27" customHeight="1">
      <c r="B37" s="67"/>
      <c r="C37" s="90" t="s">
        <v>110</v>
      </c>
      <c r="D37" s="32">
        <v>2240</v>
      </c>
      <c r="E37" s="53">
        <v>1500</v>
      </c>
      <c r="F37" s="58" t="s">
        <v>48</v>
      </c>
      <c r="G37" s="35" t="s">
        <v>111</v>
      </c>
      <c r="H37" s="4"/>
      <c r="I37" s="12" t="s">
        <v>112</v>
      </c>
    </row>
    <row r="38" spans="2:9" ht="38.25">
      <c r="B38" s="67">
        <v>2</v>
      </c>
      <c r="C38" s="90" t="s">
        <v>70</v>
      </c>
      <c r="D38" s="27">
        <v>2240</v>
      </c>
      <c r="E38" s="54">
        <v>5700</v>
      </c>
      <c r="F38" s="58" t="s">
        <v>48</v>
      </c>
      <c r="G38" s="35" t="s">
        <v>49</v>
      </c>
      <c r="H38" s="4" t="s">
        <v>27</v>
      </c>
      <c r="I38" s="12"/>
    </row>
    <row r="39" spans="2:9" ht="12.75">
      <c r="B39" s="84"/>
      <c r="C39" s="90" t="s">
        <v>71</v>
      </c>
      <c r="D39" s="27">
        <v>2240</v>
      </c>
      <c r="E39" s="54">
        <v>22892</v>
      </c>
      <c r="F39" s="58" t="s">
        <v>48</v>
      </c>
      <c r="G39" s="35" t="s">
        <v>49</v>
      </c>
      <c r="H39" s="28"/>
      <c r="I39" s="29"/>
    </row>
    <row r="40" spans="2:9" ht="38.25">
      <c r="B40" s="84"/>
      <c r="C40" s="91" t="s">
        <v>82</v>
      </c>
      <c r="D40" s="34">
        <v>2240</v>
      </c>
      <c r="E40" s="139">
        <v>1200</v>
      </c>
      <c r="F40" s="116" t="s">
        <v>48</v>
      </c>
      <c r="G40" s="36" t="s">
        <v>49</v>
      </c>
      <c r="H40" s="28"/>
      <c r="I40" s="29"/>
    </row>
    <row r="41" spans="2:9" ht="77.25" thickBot="1">
      <c r="B41" s="84"/>
      <c r="C41" s="154" t="s">
        <v>108</v>
      </c>
      <c r="D41" s="140">
        <v>2240</v>
      </c>
      <c r="E41" s="141">
        <v>81985</v>
      </c>
      <c r="F41" s="121" t="s">
        <v>48</v>
      </c>
      <c r="G41" s="122" t="s">
        <v>92</v>
      </c>
      <c r="H41" s="123"/>
      <c r="I41" s="155" t="s">
        <v>109</v>
      </c>
    </row>
    <row r="42" spans="2:9" ht="26.25" thickBot="1">
      <c r="B42" s="84"/>
      <c r="C42" s="157" t="s">
        <v>116</v>
      </c>
      <c r="D42" s="158">
        <v>2240</v>
      </c>
      <c r="E42" s="159">
        <v>6.6</v>
      </c>
      <c r="F42" s="150" t="s">
        <v>48</v>
      </c>
      <c r="G42" s="151" t="s">
        <v>113</v>
      </c>
      <c r="H42" s="160"/>
      <c r="I42" s="161" t="s">
        <v>117</v>
      </c>
    </row>
    <row r="43" spans="2:9" ht="14.25" customHeight="1" thickBot="1">
      <c r="B43" s="84"/>
      <c r="C43" s="147" t="s">
        <v>26</v>
      </c>
      <c r="D43" s="148"/>
      <c r="E43" s="149">
        <f>SUM(E37:E42)</f>
        <v>113283.6</v>
      </c>
      <c r="F43" s="150"/>
      <c r="G43" s="151"/>
      <c r="H43" s="152"/>
      <c r="I43" s="153"/>
    </row>
    <row r="44" spans="2:9" ht="13.5" thickBot="1">
      <c r="B44" s="67"/>
      <c r="C44" s="142">
        <v>1</v>
      </c>
      <c r="D44" s="143">
        <v>2</v>
      </c>
      <c r="E44" s="144">
        <v>3</v>
      </c>
      <c r="F44" s="145">
        <v>4</v>
      </c>
      <c r="G44" s="144">
        <v>5</v>
      </c>
      <c r="H44" s="146"/>
      <c r="I44" s="145">
        <v>6</v>
      </c>
    </row>
    <row r="45" spans="2:9" ht="12.75">
      <c r="B45" s="67">
        <v>4</v>
      </c>
      <c r="C45" s="87" t="s">
        <v>74</v>
      </c>
      <c r="D45" s="27">
        <v>2271</v>
      </c>
      <c r="E45" s="31">
        <v>45800</v>
      </c>
      <c r="F45" s="58" t="s">
        <v>48</v>
      </c>
      <c r="G45" s="35" t="s">
        <v>49</v>
      </c>
      <c r="H45" s="4" t="s">
        <v>41</v>
      </c>
      <c r="I45" s="12"/>
    </row>
    <row r="46" spans="2:9" ht="14.25" customHeight="1">
      <c r="B46" s="67"/>
      <c r="C46" s="92" t="s">
        <v>72</v>
      </c>
      <c r="D46" s="32"/>
      <c r="E46" s="30">
        <f>E45</f>
        <v>45800</v>
      </c>
      <c r="F46" s="58" t="s">
        <v>48</v>
      </c>
      <c r="G46" s="35" t="s">
        <v>49</v>
      </c>
      <c r="H46" s="5"/>
      <c r="I46" s="12"/>
    </row>
    <row r="47" spans="2:9" ht="25.5">
      <c r="B47" s="67">
        <v>5</v>
      </c>
      <c r="C47" s="87" t="s">
        <v>73</v>
      </c>
      <c r="D47" s="27">
        <v>2272</v>
      </c>
      <c r="E47" s="31">
        <v>3100</v>
      </c>
      <c r="F47" s="58" t="s">
        <v>48</v>
      </c>
      <c r="G47" s="35" t="s">
        <v>49</v>
      </c>
      <c r="H47" s="4" t="s">
        <v>42</v>
      </c>
      <c r="I47" s="12"/>
    </row>
    <row r="48" spans="2:9" ht="12.75">
      <c r="B48" s="67"/>
      <c r="C48" s="92" t="s">
        <v>75</v>
      </c>
      <c r="D48" s="32"/>
      <c r="E48" s="30">
        <f>E47</f>
        <v>3100</v>
      </c>
      <c r="F48" s="58" t="s">
        <v>48</v>
      </c>
      <c r="G48" s="35" t="s">
        <v>49</v>
      </c>
      <c r="H48" s="4"/>
      <c r="I48" s="12"/>
    </row>
    <row r="49" spans="2:9" ht="12.75">
      <c r="B49" s="67">
        <v>6</v>
      </c>
      <c r="C49" s="87" t="s">
        <v>83</v>
      </c>
      <c r="D49" s="27">
        <v>2273</v>
      </c>
      <c r="E49" s="31">
        <v>24600</v>
      </c>
      <c r="F49" s="58" t="s">
        <v>48</v>
      </c>
      <c r="G49" s="35" t="s">
        <v>49</v>
      </c>
      <c r="H49" s="4" t="s">
        <v>43</v>
      </c>
      <c r="I49" s="12"/>
    </row>
    <row r="50" spans="2:9" ht="12.75">
      <c r="B50" s="67"/>
      <c r="C50" s="92" t="s">
        <v>76</v>
      </c>
      <c r="D50" s="32"/>
      <c r="E50" s="30">
        <f>E49</f>
        <v>24600</v>
      </c>
      <c r="F50" s="58" t="s">
        <v>48</v>
      </c>
      <c r="G50" s="35" t="s">
        <v>49</v>
      </c>
      <c r="H50" s="4"/>
      <c r="I50" s="12"/>
    </row>
    <row r="51" spans="2:9" ht="14.25" customHeight="1" hidden="1">
      <c r="B51" s="67">
        <v>7</v>
      </c>
      <c r="C51" s="87" t="s">
        <v>62</v>
      </c>
      <c r="D51" s="35">
        <v>1165</v>
      </c>
      <c r="E51" s="52" t="s">
        <v>31</v>
      </c>
      <c r="F51" s="37"/>
      <c r="G51" s="35" t="s">
        <v>36</v>
      </c>
      <c r="H51" s="4" t="s">
        <v>44</v>
      </c>
      <c r="I51" s="12"/>
    </row>
    <row r="52" spans="2:9" ht="12.75" hidden="1">
      <c r="B52" s="69"/>
      <c r="C52" s="92" t="s">
        <v>45</v>
      </c>
      <c r="D52" s="18"/>
      <c r="E52" s="93">
        <f>SUM(E45:E51)</f>
        <v>147000</v>
      </c>
      <c r="F52" s="59">
        <f>SUM(F51)</f>
        <v>0</v>
      </c>
      <c r="G52" s="36"/>
      <c r="H52" s="28"/>
      <c r="I52" s="29"/>
    </row>
    <row r="53" spans="2:9" ht="45" customHeight="1">
      <c r="B53" s="107"/>
      <c r="C53" s="118" t="s">
        <v>93</v>
      </c>
      <c r="D53" s="114">
        <v>2282</v>
      </c>
      <c r="E53" s="54">
        <v>1100</v>
      </c>
      <c r="F53" s="58" t="s">
        <v>48</v>
      </c>
      <c r="G53" s="35" t="s">
        <v>92</v>
      </c>
      <c r="H53" s="4"/>
      <c r="I53" s="171" t="s">
        <v>94</v>
      </c>
    </row>
    <row r="54" spans="2:9" ht="12.75">
      <c r="B54" s="107"/>
      <c r="C54" s="92" t="s">
        <v>91</v>
      </c>
      <c r="D54" s="32"/>
      <c r="E54" s="115">
        <v>1100</v>
      </c>
      <c r="F54" s="116" t="s">
        <v>48</v>
      </c>
      <c r="G54" s="36" t="s">
        <v>92</v>
      </c>
      <c r="H54" s="28"/>
      <c r="I54" s="29"/>
    </row>
    <row r="55" spans="2:9" ht="72">
      <c r="B55" s="107"/>
      <c r="C55" s="136" t="s">
        <v>98</v>
      </c>
      <c r="D55" s="114">
        <v>3110</v>
      </c>
      <c r="E55" s="54">
        <v>56580</v>
      </c>
      <c r="F55" s="58" t="s">
        <v>48</v>
      </c>
      <c r="G55" s="35" t="s">
        <v>92</v>
      </c>
      <c r="H55" s="4"/>
      <c r="I55" s="132" t="s">
        <v>99</v>
      </c>
    </row>
    <row r="56" spans="2:9" ht="38.25">
      <c r="B56" s="107"/>
      <c r="C56" s="133" t="s">
        <v>106</v>
      </c>
      <c r="D56" s="32">
        <v>3110</v>
      </c>
      <c r="E56" s="137">
        <v>21150</v>
      </c>
      <c r="F56" s="116" t="s">
        <v>48</v>
      </c>
      <c r="G56" s="36" t="s">
        <v>92</v>
      </c>
      <c r="H56" s="28"/>
      <c r="I56" s="138" t="s">
        <v>107</v>
      </c>
    </row>
    <row r="57" spans="2:9" ht="13.5" thickBot="1">
      <c r="B57" s="107"/>
      <c r="C57" s="131" t="s">
        <v>97</v>
      </c>
      <c r="D57" s="119"/>
      <c r="E57" s="120">
        <f>E55+E56</f>
        <v>77730</v>
      </c>
      <c r="F57" s="121"/>
      <c r="G57" s="122"/>
      <c r="H57" s="123"/>
      <c r="I57" s="124"/>
    </row>
    <row r="58" spans="2:9" s="20" customFormat="1" ht="13.5" thickBot="1">
      <c r="B58" s="85"/>
      <c r="C58" s="108" t="s">
        <v>50</v>
      </c>
      <c r="D58" s="108"/>
      <c r="E58" s="109">
        <f>E49+E47+E46+E43+E36+E54+E57</f>
        <v>337281.08</v>
      </c>
      <c r="F58" s="110"/>
      <c r="G58" s="111"/>
      <c r="H58" s="112"/>
      <c r="I58" s="113"/>
    </row>
    <row r="59" ht="17.25" customHeight="1">
      <c r="E59" s="55"/>
    </row>
    <row r="60" spans="2:9" ht="7.5" customHeight="1">
      <c r="B60" s="15"/>
      <c r="C60" s="15"/>
      <c r="D60" s="14"/>
      <c r="E60" s="170"/>
      <c r="F60" s="170"/>
      <c r="G60" s="170"/>
      <c r="H60" s="169"/>
      <c r="I60" s="169"/>
    </row>
    <row r="61" spans="2:9" ht="12.75" hidden="1">
      <c r="B61" s="168"/>
      <c r="C61" s="168"/>
      <c r="D61" s="168"/>
      <c r="E61" s="168"/>
      <c r="F61" s="168"/>
      <c r="G61" s="168"/>
      <c r="H61" s="168"/>
      <c r="I61" s="168"/>
    </row>
    <row r="62" ht="12.75" hidden="1">
      <c r="F62" s="9"/>
    </row>
    <row r="63" spans="2:9" ht="13.5" customHeight="1" hidden="1">
      <c r="B63" s="15"/>
      <c r="C63" s="15"/>
      <c r="D63" s="15"/>
      <c r="E63" s="19"/>
      <c r="F63" s="19"/>
      <c r="G63" s="19"/>
      <c r="H63" s="168"/>
      <c r="I63" s="168"/>
    </row>
    <row r="64" spans="2:8" ht="12.75" hidden="1">
      <c r="B64" s="1"/>
      <c r="D64" s="1"/>
      <c r="E64" s="1"/>
      <c r="G64" s="55"/>
      <c r="H64" s="1"/>
    </row>
    <row r="65" ht="12.75">
      <c r="F65" s="9"/>
    </row>
    <row r="66" spans="2:9" ht="12.75">
      <c r="B66" s="15" t="s">
        <v>28</v>
      </c>
      <c r="C66" s="8" t="s">
        <v>87</v>
      </c>
      <c r="D66" s="167"/>
      <c r="E66" s="167"/>
      <c r="F66" s="167"/>
      <c r="G66" s="15" t="s">
        <v>88</v>
      </c>
      <c r="H66" s="169"/>
      <c r="I66" s="169"/>
    </row>
    <row r="67" spans="3:8" ht="12.75">
      <c r="C67" s="2" t="s">
        <v>14</v>
      </c>
      <c r="E67" s="56"/>
      <c r="F67" s="2" t="s">
        <v>0</v>
      </c>
      <c r="H67" s="26"/>
    </row>
    <row r="68" ht="12.75">
      <c r="F68" s="9"/>
    </row>
    <row r="69" spans="2:9" ht="13.5" customHeight="1">
      <c r="B69" s="15" t="s">
        <v>24</v>
      </c>
      <c r="C69" s="15" t="s">
        <v>68</v>
      </c>
      <c r="D69" s="13"/>
      <c r="E69" s="13"/>
      <c r="F69" s="13"/>
      <c r="G69" s="57" t="s">
        <v>69</v>
      </c>
      <c r="H69" s="168"/>
      <c r="I69" s="168"/>
    </row>
    <row r="70" spans="2:8" ht="12.75">
      <c r="B70" s="1"/>
      <c r="C70" s="2" t="s">
        <v>14</v>
      </c>
      <c r="D70" s="1"/>
      <c r="E70" s="55"/>
      <c r="F70" s="2" t="s">
        <v>0</v>
      </c>
      <c r="G70" s="1"/>
      <c r="H70" s="1"/>
    </row>
  </sheetData>
  <sheetProtection/>
  <mergeCells count="12">
    <mergeCell ref="E60:G60"/>
    <mergeCell ref="H60:I60"/>
    <mergeCell ref="A4:I4"/>
    <mergeCell ref="A6:I6"/>
    <mergeCell ref="B61:I61"/>
    <mergeCell ref="H63:I63"/>
    <mergeCell ref="D66:F66"/>
    <mergeCell ref="H66:I66"/>
    <mergeCell ref="H69:I69"/>
    <mergeCell ref="G1:I2"/>
    <mergeCell ref="A3:I3"/>
    <mergeCell ref="A5:I5"/>
  </mergeCells>
  <printOptions/>
  <pageMargins left="0.7" right="0.7" top="0.75" bottom="0.75" header="0.3" footer="0.3"/>
  <pageSetup horizontalDpi="600" verticalDpi="600" orientation="portrait" paperSize="9" scale="71" r:id="rId1"/>
  <rowBreaks count="1" manualBreakCount="1">
    <brk id="43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Облмолодьспорт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HP-1</cp:lastModifiedBy>
  <cp:lastPrinted>2016-09-07T08:34:03Z</cp:lastPrinted>
  <dcterms:created xsi:type="dcterms:W3CDTF">2008-01-31T13:08:13Z</dcterms:created>
  <dcterms:modified xsi:type="dcterms:W3CDTF">2016-09-13T13:26:43Z</dcterms:modified>
  <cp:category/>
  <cp:version/>
  <cp:contentType/>
  <cp:contentStatus/>
</cp:coreProperties>
</file>