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60" windowWidth="12690" windowHeight="6375"/>
  </bookViews>
  <sheets>
    <sheet name="ІНВЕСТИЦІЇ СВОД" sheetId="1" r:id="rId1"/>
  </sheets>
  <definedNames>
    <definedName name="_xlnm.Print_Area" localSheetId="0">'ІНВЕСТИЦІЇ СВОД'!$A$1:$G$119</definedName>
  </definedNames>
  <calcPr calcId="145621"/>
</workbook>
</file>

<file path=xl/calcChain.xml><?xml version="1.0" encoding="utf-8"?>
<calcChain xmlns="http://schemas.openxmlformats.org/spreadsheetml/2006/main">
  <c r="E37" i="1" l="1"/>
  <c r="D48" i="1" l="1"/>
  <c r="E48" i="1"/>
  <c r="F48" i="1"/>
  <c r="C48" i="1"/>
  <c r="C52" i="1"/>
  <c r="C56" i="1" l="1"/>
  <c r="D107" i="1" l="1"/>
  <c r="G113" i="1" l="1"/>
  <c r="F113" i="1"/>
  <c r="E113" i="1"/>
  <c r="D113" i="1"/>
  <c r="E72" i="1"/>
  <c r="G115" i="1"/>
  <c r="F115" i="1"/>
  <c r="E115" i="1"/>
  <c r="D115" i="1"/>
  <c r="G117" i="1"/>
  <c r="F117" i="1"/>
  <c r="E117" i="1"/>
  <c r="D117" i="1"/>
  <c r="G116" i="1"/>
  <c r="F116" i="1"/>
  <c r="E116" i="1"/>
  <c r="D116" i="1"/>
  <c r="G114" i="1"/>
  <c r="F114" i="1"/>
  <c r="E114" i="1"/>
  <c r="D114" i="1"/>
  <c r="C72" i="1" l="1"/>
  <c r="G40" i="1"/>
  <c r="D103" i="1"/>
  <c r="E103" i="1"/>
  <c r="C112" i="1"/>
  <c r="F65" i="1"/>
  <c r="G86" i="1"/>
  <c r="F86" i="1"/>
  <c r="E86" i="1"/>
  <c r="D86" i="1"/>
  <c r="C16" i="1"/>
  <c r="C115" i="1" s="1"/>
  <c r="C109" i="1"/>
  <c r="C95" i="1"/>
  <c r="C96" i="1" s="1"/>
  <c r="G96" i="1"/>
  <c r="F96" i="1"/>
  <c r="E96" i="1"/>
  <c r="D96" i="1"/>
  <c r="C22" i="1"/>
  <c r="G75" i="1"/>
  <c r="F75" i="1"/>
  <c r="E75" i="1"/>
  <c r="D75" i="1"/>
  <c r="C75" i="1"/>
  <c r="C64" i="1"/>
  <c r="E65" i="1"/>
  <c r="D65" i="1"/>
  <c r="F27" i="1"/>
  <c r="D27" i="1"/>
  <c r="C24" i="1"/>
  <c r="C92" i="1"/>
  <c r="C82" i="1"/>
  <c r="G82" i="1"/>
  <c r="F82" i="1"/>
  <c r="D82" i="1"/>
  <c r="E82" i="1"/>
  <c r="E79" i="1"/>
  <c r="C76" i="1"/>
  <c r="C88" i="1"/>
  <c r="E89" i="1"/>
  <c r="F89" i="1"/>
  <c r="C13" i="1"/>
  <c r="C9" i="1"/>
  <c r="C116" i="1"/>
  <c r="C31" i="1"/>
  <c r="G27" i="1"/>
  <c r="G65" i="1"/>
  <c r="C78" i="1"/>
  <c r="C79" i="1" s="1"/>
  <c r="C104" i="1"/>
  <c r="C100" i="1"/>
  <c r="C69" i="1"/>
  <c r="C53" i="1"/>
  <c r="C12" i="1"/>
  <c r="C19" i="1"/>
  <c r="C40" i="1"/>
  <c r="C60" i="1"/>
  <c r="G100" i="1"/>
  <c r="C33" i="1"/>
  <c r="C37" i="1"/>
  <c r="F60" i="1"/>
  <c r="G103" i="1"/>
  <c r="G107" i="1"/>
  <c r="C101" i="1"/>
  <c r="C103" i="1"/>
  <c r="F37" i="1"/>
  <c r="F31" i="1"/>
  <c r="E56" i="1"/>
  <c r="F56" i="1"/>
  <c r="C107" i="1"/>
  <c r="F52" i="1"/>
  <c r="F40" i="1"/>
  <c r="G37" i="1"/>
  <c r="E27" i="1"/>
  <c r="F92" i="1"/>
  <c r="F69" i="1"/>
  <c r="F79" i="1"/>
  <c r="F72" i="1"/>
  <c r="C86" i="1"/>
  <c r="C89" i="1"/>
  <c r="C27" i="1" l="1"/>
  <c r="C113" i="1"/>
  <c r="C117" i="1"/>
  <c r="C114" i="1"/>
  <c r="D118" i="1"/>
  <c r="F118" i="1"/>
  <c r="E118" i="1"/>
  <c r="G118" i="1"/>
  <c r="C65" i="1"/>
  <c r="C118" i="1" l="1"/>
</calcChain>
</file>

<file path=xl/sharedStrings.xml><?xml version="1.0" encoding="utf-8"?>
<sst xmlns="http://schemas.openxmlformats.org/spreadsheetml/2006/main" count="166" uniqueCount="139">
  <si>
    <t>Всього</t>
  </si>
  <si>
    <t>у т.ч. за рахунок</t>
  </si>
  <si>
    <t>місцевих бюджетів</t>
  </si>
  <si>
    <t>обласного бюджету</t>
  </si>
  <si>
    <t>держ-бюджету</t>
  </si>
  <si>
    <t>інші кошти</t>
  </si>
  <si>
    <t>Сума вкладених інвестицій</t>
  </si>
  <si>
    <t>Назва підприємства, установи, організації</t>
  </si>
  <si>
    <t>Попаснянська міська рада</t>
  </si>
  <si>
    <t>КУ "Дитячо-юнацька спортивна школа"</t>
  </si>
  <si>
    <t>УСЗН</t>
  </si>
  <si>
    <t>АПР</t>
  </si>
  <si>
    <t>Капітальний ремонт</t>
  </si>
  <si>
    <t>Культура</t>
  </si>
  <si>
    <t>Освіта</t>
  </si>
  <si>
    <t>Ліцей Попасна</t>
  </si>
  <si>
    <t>Ліцей Золоте</t>
  </si>
  <si>
    <t>ЗОШ №1</t>
  </si>
  <si>
    <t>Гімназія №20</t>
  </si>
  <si>
    <t>Гімназія №25</t>
  </si>
  <si>
    <t>Білогорівська селищна рада</t>
  </si>
  <si>
    <t>Вовчоярівська сел.рада</t>
  </si>
  <si>
    <t>Малорязанцівська селрада</t>
  </si>
  <si>
    <t>Мирнодолинська селрада</t>
  </si>
  <si>
    <t>КЗ "ДНЗ (ясла-садок) №1"</t>
  </si>
  <si>
    <t>КЗ "ДНЗ (ясла-садок) №2"</t>
  </si>
  <si>
    <t>КЗ "ДНЗ (ясла-садок) №3"</t>
  </si>
  <si>
    <t>Золотівська міська рада</t>
  </si>
  <si>
    <t>Новотошківська ВЦА</t>
  </si>
  <si>
    <t>РАЗОМ</t>
  </si>
  <si>
    <t>Реконструкція</t>
  </si>
  <si>
    <t>Будівництво</t>
  </si>
  <si>
    <t>Модернізація</t>
  </si>
  <si>
    <t>В С Ь О Г О       по району</t>
  </si>
  <si>
    <t>Гірська міська рада</t>
  </si>
  <si>
    <t>Врубівська селищна рада</t>
  </si>
  <si>
    <t>Нижнєньська с.рада</t>
  </si>
  <si>
    <t>ЗОШ №21</t>
  </si>
  <si>
    <t>КП "Попаснянський Районний Водоканал"</t>
  </si>
  <si>
    <t>Попаснянський рай.центр зайнятості</t>
  </si>
  <si>
    <r>
      <t xml:space="preserve">Найменування заходу або проекту, згідно якого вкладено інвестиції </t>
    </r>
    <r>
      <rPr>
        <i/>
        <sz val="12"/>
        <rFont val="Times New Roman"/>
        <family val="1"/>
        <charset val="204"/>
      </rPr>
      <t>(капремонт, будівництво, реконструкція, модернізація, капітальні видатки на придбання основних засобів і т.п.)</t>
    </r>
  </si>
  <si>
    <t xml:space="preserve">Капітальний ремонт </t>
  </si>
  <si>
    <t>Всього Мирнодолинська селрада</t>
  </si>
  <si>
    <t>Всього Малорязанцівська селрада</t>
  </si>
  <si>
    <t>Всього                Попаснянська міськрада</t>
  </si>
  <si>
    <t>Всього                      Білогорівська селрада</t>
  </si>
  <si>
    <t>Всього              Вовчоярівська с/рада</t>
  </si>
  <si>
    <t>Всього     Новотошківська ВЦА</t>
  </si>
  <si>
    <t>Всього                           Врубівська сел.рада</t>
  </si>
  <si>
    <t xml:space="preserve">Всього                  Водоканал </t>
  </si>
  <si>
    <t>Всього                 Центр зайнятості</t>
  </si>
  <si>
    <t>Всього           Культура</t>
  </si>
  <si>
    <t>Всього Золотівська міська рада</t>
  </si>
  <si>
    <t>КП "СКП"</t>
  </si>
  <si>
    <t>Пенсійний фонд</t>
  </si>
  <si>
    <t>Попаснянський хлібокомбінат</t>
  </si>
  <si>
    <t>ДП Первомайськвугілля</t>
  </si>
  <si>
    <r>
      <t xml:space="preserve">Капітальний ремонт </t>
    </r>
    <r>
      <rPr>
        <sz val="12"/>
        <color indexed="10"/>
        <rFont val="Times New Roman"/>
        <family val="1"/>
        <charset val="204"/>
      </rPr>
      <t/>
    </r>
  </si>
  <si>
    <t xml:space="preserve"> КУ"Попаснянський терцентр соцобслуговування (надання соцпослуг)" </t>
  </si>
  <si>
    <t>Всього Пенсійний фонд</t>
  </si>
  <si>
    <r>
      <t>Придбання</t>
    </r>
    <r>
      <rPr>
        <sz val="12"/>
        <rFont val="Times New Roman"/>
        <family val="1"/>
        <charset val="204"/>
      </rPr>
      <t xml:space="preserve"> (основних засобів)</t>
    </r>
  </si>
  <si>
    <r>
      <t xml:space="preserve">Придбання </t>
    </r>
    <r>
      <rPr>
        <sz val="12"/>
        <rFont val="Times New Roman"/>
        <family val="1"/>
        <charset val="204"/>
      </rPr>
      <t>основних засобів</t>
    </r>
  </si>
  <si>
    <t>Всього Нижнянська сел.рада</t>
  </si>
  <si>
    <r>
      <t>Будівництво</t>
    </r>
    <r>
      <rPr>
        <sz val="12"/>
        <rFont val="Times New Roman"/>
        <family val="1"/>
        <charset val="204"/>
      </rPr>
      <t xml:space="preserve"> </t>
    </r>
  </si>
  <si>
    <t>Всього Комишуваська сел.рада</t>
  </si>
  <si>
    <t>Комишувахська селрада</t>
  </si>
  <si>
    <r>
      <t xml:space="preserve">Придбання </t>
    </r>
    <r>
      <rPr>
        <sz val="12"/>
        <rFont val="Times New Roman"/>
        <family val="1"/>
        <charset val="204"/>
      </rPr>
      <t>(основних засобів)</t>
    </r>
  </si>
  <si>
    <t xml:space="preserve">Реконструкція </t>
  </si>
  <si>
    <t>ЗОШ№ 24</t>
  </si>
  <si>
    <t xml:space="preserve">Придбання обладнання і предметів довгостр.користування </t>
  </si>
  <si>
    <r>
      <t xml:space="preserve">Капітальний ремонт </t>
    </r>
    <r>
      <rPr>
        <sz val="12"/>
        <rFont val="Times New Roman"/>
        <family val="1"/>
        <charset val="204"/>
      </rPr>
      <t>обладнання</t>
    </r>
  </si>
  <si>
    <t>Всього                               "Первомайськвугілля"</t>
  </si>
  <si>
    <r>
      <t>Модернізація</t>
    </r>
    <r>
      <rPr>
        <sz val="12"/>
        <rFont val="Times New Roman"/>
        <family val="1"/>
        <charset val="204"/>
      </rPr>
      <t xml:space="preserve"> </t>
    </r>
  </si>
  <si>
    <t xml:space="preserve">Будівництво </t>
  </si>
  <si>
    <r>
      <t xml:space="preserve">Капітальний ремонт </t>
    </r>
    <r>
      <rPr>
        <sz val="12"/>
        <rFont val="Times New Roman"/>
        <family val="1"/>
        <charset val="204"/>
      </rPr>
      <t>житлового фонду</t>
    </r>
  </si>
  <si>
    <r>
      <rPr>
        <b/>
        <sz val="12"/>
        <rFont val="Times New Roman"/>
        <family val="1"/>
        <charset val="204"/>
      </rPr>
      <t xml:space="preserve">Придбання </t>
    </r>
    <r>
      <rPr>
        <sz val="12"/>
        <rFont val="Times New Roman"/>
        <family val="1"/>
        <charset val="204"/>
      </rPr>
      <t xml:space="preserve">основних засобів </t>
    </r>
  </si>
  <si>
    <t>Тошківська селищна рада</t>
  </si>
  <si>
    <t>Всього                     заклади освіти</t>
  </si>
  <si>
    <t>Всього                    ДЮСШ</t>
  </si>
  <si>
    <t>Всього                               охорона здоров’я</t>
  </si>
  <si>
    <t xml:space="preserve">Охорона здоров’я </t>
  </si>
  <si>
    <r>
      <t>Капітальний ремонт</t>
    </r>
    <r>
      <rPr>
        <sz val="12"/>
        <rFont val="Times New Roman"/>
        <family val="1"/>
        <charset val="204"/>
      </rPr>
      <t xml:space="preserve"> системи водопостачання холодної води по смт.Новотошківське Попаснянського району Луганської області</t>
    </r>
  </si>
  <si>
    <r>
      <t xml:space="preserve">Придбання </t>
    </r>
    <r>
      <rPr>
        <sz val="12"/>
        <rFont val="Times New Roman"/>
        <family val="1"/>
        <charset val="204"/>
      </rPr>
      <t xml:space="preserve">основних засобів </t>
    </r>
  </si>
  <si>
    <t>Троїцька ВЦА</t>
  </si>
  <si>
    <t xml:space="preserve">Придбання </t>
  </si>
  <si>
    <t>Всього Гірська міська рада</t>
  </si>
  <si>
    <t>Всього Тошківська селищна рада</t>
  </si>
  <si>
    <r>
      <t>Будівництво</t>
    </r>
    <r>
      <rPr>
        <sz val="12"/>
        <rFont val="Times New Roman"/>
        <family val="1"/>
        <charset val="204"/>
      </rPr>
      <t xml:space="preserve"> спорт.майданчика</t>
    </r>
  </si>
  <si>
    <t>КУ "Попаснянський районний  центр соціальної реабілітації дітей інвалідів "Лелека"</t>
  </si>
  <si>
    <t>філія "Центр будівельно - монтажних робіт та експлуатації будівель та споруд" виробний підрозділ "Попаснянське територіальне управління"</t>
  </si>
  <si>
    <r>
      <t>Придбання</t>
    </r>
    <r>
      <rPr>
        <sz val="12"/>
        <rFont val="Times New Roman"/>
        <family val="1"/>
        <charset val="204"/>
      </rPr>
      <t xml:space="preserve"> основних засобів </t>
    </r>
  </si>
  <si>
    <r>
      <t>Капітальний ремонт</t>
    </r>
    <r>
      <rPr>
        <sz val="12"/>
        <rFont val="Times New Roman"/>
        <family val="1"/>
        <charset val="204"/>
      </rPr>
      <t xml:space="preserve"> </t>
    </r>
  </si>
  <si>
    <r>
      <rPr>
        <b/>
        <sz val="12"/>
        <rFont val="Times New Roman"/>
        <family val="1"/>
        <charset val="204"/>
      </rPr>
      <t>Придбання</t>
    </r>
    <r>
      <rPr>
        <sz val="12"/>
        <rFont val="Times New Roman"/>
        <family val="1"/>
        <charset val="204"/>
      </rPr>
      <t xml:space="preserve"> обладнання і предметів довгостр.користування </t>
    </r>
  </si>
  <si>
    <t>Попаснянська районна державна лікарня ветеренарної медицини</t>
  </si>
  <si>
    <r>
      <t>Придбання основних засобів</t>
    </r>
    <r>
      <rPr>
        <sz val="12"/>
        <rFont val="Times New Roman"/>
        <family val="1"/>
        <charset val="204"/>
      </rPr>
      <t xml:space="preserve"> </t>
    </r>
  </si>
  <si>
    <r>
      <rPr>
        <b/>
        <sz val="12"/>
        <rFont val="Times New Roman"/>
        <family val="1"/>
        <charset val="204"/>
      </rPr>
      <t>Придбання</t>
    </r>
    <r>
      <rPr>
        <sz val="12"/>
        <rFont val="Times New Roman"/>
        <family val="1"/>
        <charset val="204"/>
      </rPr>
      <t xml:space="preserve"> основних засобів </t>
    </r>
  </si>
  <si>
    <t>ТДВ "Попаснянський ВРЗ"</t>
  </si>
  <si>
    <r>
      <rPr>
        <b/>
        <sz val="12"/>
        <rFont val="Times New Roman"/>
        <family val="1"/>
        <charset val="204"/>
      </rPr>
      <t>Капітальний ремонт</t>
    </r>
    <r>
      <rPr>
        <sz val="12"/>
        <rFont val="Times New Roman"/>
        <family val="1"/>
        <charset val="204"/>
      </rPr>
      <t xml:space="preserve"> </t>
    </r>
  </si>
  <si>
    <r>
      <rPr>
        <b/>
        <sz val="12"/>
        <rFont val="Times New Roman"/>
        <family val="1"/>
        <charset val="204"/>
      </rPr>
      <t>Придбання</t>
    </r>
    <r>
      <rPr>
        <sz val="12"/>
        <rFont val="Times New Roman"/>
        <family val="1"/>
        <charset val="204"/>
      </rPr>
      <t xml:space="preserve"> основних засобів</t>
    </r>
  </si>
  <si>
    <t>Саввова Катерина</t>
  </si>
  <si>
    <r>
      <t>Придбання</t>
    </r>
    <r>
      <rPr>
        <sz val="12"/>
        <rFont val="Times New Roman"/>
        <family val="1"/>
        <charset val="204"/>
      </rPr>
      <t xml:space="preserve"> обладнання і предметів довгостр.користування (спорт.інвентар та форма)</t>
    </r>
  </si>
  <si>
    <r>
      <t xml:space="preserve">Придбання </t>
    </r>
    <r>
      <rPr>
        <sz val="12"/>
        <rFont val="Times New Roman"/>
        <family val="1"/>
        <charset val="204"/>
      </rPr>
      <t>основних засобів (сист. блок)</t>
    </r>
  </si>
  <si>
    <r>
      <t xml:space="preserve">Будівництво </t>
    </r>
    <r>
      <rPr>
        <sz val="12"/>
        <rFont val="Times New Roman"/>
        <family val="1"/>
        <charset val="204"/>
      </rPr>
      <t/>
    </r>
  </si>
  <si>
    <r>
      <t xml:space="preserve">Придбання </t>
    </r>
    <r>
      <rPr>
        <sz val="12"/>
        <rFont val="Times New Roman"/>
        <family val="1"/>
        <charset val="204"/>
      </rPr>
      <t>основних засобів (Комп'ютерна техніка  та обладнання охоронної сигналізації)</t>
    </r>
  </si>
  <si>
    <r>
      <t xml:space="preserve">Придбання </t>
    </r>
    <r>
      <rPr>
        <sz val="12"/>
        <rFont val="Times New Roman"/>
        <family val="1"/>
        <charset val="204"/>
      </rPr>
      <t>основних засобів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(Придбання житла учаснику АТО)</t>
    </r>
  </si>
  <si>
    <r>
      <t xml:space="preserve">Реконструкція </t>
    </r>
    <r>
      <rPr>
        <sz val="12"/>
        <rFont val="Times New Roman"/>
        <family val="1"/>
        <charset val="204"/>
      </rPr>
      <t>(системи газопостачання житлового фонду м.Попасна.)</t>
    </r>
  </si>
  <si>
    <r>
      <t>Придбання</t>
    </r>
    <r>
      <rPr>
        <sz val="12"/>
        <rFont val="Times New Roman"/>
        <family val="1"/>
        <charset val="204"/>
      </rPr>
      <t xml:space="preserve"> обладнання та матеріали ( насоси, від. молотки,ел.двігуни,принтири,ноутбуки)</t>
    </r>
  </si>
  <si>
    <r>
      <t>Реконструкція</t>
    </r>
    <r>
      <rPr>
        <sz val="12"/>
        <rFont val="Times New Roman"/>
        <family val="1"/>
        <charset val="204"/>
      </rPr>
      <t xml:space="preserve"> ( розробка ПКД реконструкція водоводу)</t>
    </r>
  </si>
  <si>
    <r>
      <t>Будівництво</t>
    </r>
    <r>
      <rPr>
        <sz val="12"/>
        <rFont val="Times New Roman"/>
        <family val="1"/>
        <charset val="204"/>
      </rPr>
      <t xml:space="preserve"> (Буд. насосної станції с. Верхньокам´янка )</t>
    </r>
  </si>
  <si>
    <r>
      <t xml:space="preserve">Придбання </t>
    </r>
    <r>
      <rPr>
        <sz val="12"/>
        <rFont val="Times New Roman"/>
        <family val="1"/>
        <charset val="204"/>
      </rPr>
      <t>основних засобів</t>
    </r>
    <r>
      <rPr>
        <b/>
        <sz val="12"/>
        <rFont val="Times New Roman"/>
        <family val="1"/>
        <charset val="204"/>
      </rPr>
      <t xml:space="preserve"> </t>
    </r>
  </si>
  <si>
    <r>
      <t>Реконструкція</t>
    </r>
    <r>
      <rPr>
        <sz val="12"/>
        <rFont val="Times New Roman"/>
        <family val="1"/>
        <charset val="204"/>
      </rPr>
      <t xml:space="preserve">(виготовлення ПКД та експертиза проекту "реконструкція мереж вул. освітлення-20,1тис. грн) </t>
    </r>
  </si>
  <si>
    <r>
      <rPr>
        <b/>
        <sz val="12"/>
        <rFont val="Times New Roman"/>
        <family val="1"/>
        <charset val="204"/>
      </rPr>
      <t>Придбання</t>
    </r>
    <r>
      <rPr>
        <sz val="12"/>
        <rFont val="Times New Roman"/>
        <family val="1"/>
        <charset val="204"/>
      </rPr>
      <t xml:space="preserve"> основних засобів (обладнання та встановлення ігров. майданчика)</t>
    </r>
  </si>
  <si>
    <r>
      <t>Будівництво</t>
    </r>
    <r>
      <rPr>
        <sz val="12"/>
        <rFont val="Times New Roman"/>
        <family val="1"/>
        <charset val="204"/>
      </rPr>
      <t xml:space="preserve"> водоводу та тех. нагляд-5,45 тис. грн</t>
    </r>
  </si>
  <si>
    <r>
      <t>Придбання (</t>
    </r>
    <r>
      <rPr>
        <sz val="12"/>
        <rFont val="Times New Roman"/>
        <family val="1"/>
        <charset val="204"/>
      </rPr>
      <t>ігров. майданчик-56,094 тис. грн,розробка ПКД та проведення експертизи-8,94 тис. грн)</t>
    </r>
  </si>
  <si>
    <r>
      <t xml:space="preserve">Придбання </t>
    </r>
    <r>
      <rPr>
        <sz val="12"/>
        <rFont val="Times New Roman"/>
        <family val="1"/>
        <charset val="204"/>
      </rPr>
      <t>основних засобів (ігров. майданчик)</t>
    </r>
  </si>
  <si>
    <r>
      <rPr>
        <b/>
        <sz val="12"/>
        <rFont val="Times New Roman"/>
        <family val="1"/>
        <charset val="204"/>
      </rPr>
      <t>Капітальний ремонт</t>
    </r>
    <r>
      <rPr>
        <sz val="12"/>
        <rFont val="Times New Roman"/>
        <family val="1"/>
        <charset val="204"/>
      </rPr>
      <t xml:space="preserve"> ігров. навесов</t>
    </r>
  </si>
  <si>
    <r>
      <t>Капітальний ремонт</t>
    </r>
    <r>
      <rPr>
        <sz val="12"/>
        <rFont val="Times New Roman"/>
        <family val="1"/>
        <charset val="204"/>
      </rPr>
      <t xml:space="preserve"> (розробка проектно-кошторисної документації  вен. системи)</t>
    </r>
  </si>
  <si>
    <r>
      <t xml:space="preserve">Капітальний ремонт </t>
    </r>
    <r>
      <rPr>
        <sz val="12"/>
        <color theme="1"/>
        <rFont val="Times New Roman"/>
        <family val="1"/>
        <charset val="204"/>
      </rPr>
      <t>(поточ. ремонт приміщ.туалет.)</t>
    </r>
  </si>
  <si>
    <r>
      <t xml:space="preserve">Капітальний ремонт </t>
    </r>
    <r>
      <rPr>
        <sz val="12"/>
        <rFont val="Times New Roman"/>
        <family val="1"/>
        <charset val="204"/>
      </rPr>
      <t>(поточ. ремонт доріг)</t>
    </r>
  </si>
  <si>
    <r>
      <t>Капітальне будівництво</t>
    </r>
    <r>
      <rPr>
        <sz val="12"/>
        <rFont val="Times New Roman"/>
        <family val="1"/>
        <charset val="204"/>
      </rPr>
      <t xml:space="preserve">(кап.рем.водонапірн.башти м.Попасна, КП ВВ Станиця Луг,ремонт криші,бит.прим. ЗФС№1,2,3,п/ст.,покрівля гаража, реконстр.маг.водов.м.Золоте) </t>
    </r>
    <r>
      <rPr>
        <b/>
        <sz val="12"/>
        <rFont val="Times New Roman"/>
        <family val="1"/>
        <charset val="204"/>
      </rPr>
      <t xml:space="preserve"> Поточні ремонти </t>
    </r>
    <r>
      <rPr>
        <sz val="12"/>
        <rFont val="Times New Roman"/>
        <family val="1"/>
        <charset val="204"/>
      </rPr>
      <t>приміщень,трубопроводів, розробка ПКД-36,48тис.грн.,термоізоляц. роботи хлоропроводу 183,25 тис грн.</t>
    </r>
  </si>
  <si>
    <r>
      <t xml:space="preserve">Придбання обладнання і предметів довгостр.користування </t>
    </r>
    <r>
      <rPr>
        <sz val="12"/>
        <rFont val="Times New Roman"/>
        <family val="1"/>
        <charset val="204"/>
      </rPr>
      <t>(Комп.обладнання мультимедійного контенту для початкових класів НУШ)</t>
    </r>
  </si>
  <si>
    <r>
      <t xml:space="preserve">Будівництво </t>
    </r>
    <r>
      <rPr>
        <sz val="12"/>
        <rFont val="Times New Roman"/>
        <family val="1"/>
        <charset val="204"/>
      </rPr>
      <t>(виконаних будівельних робіт за даними Держстату)</t>
    </r>
  </si>
  <si>
    <r>
      <t>Придбання основних засобів</t>
    </r>
    <r>
      <rPr>
        <sz val="12"/>
        <rFont val="Times New Roman"/>
        <family val="1"/>
        <charset val="204"/>
      </rPr>
      <t xml:space="preserve"> (2-х системних блоків для музею-16тис., підписка "Офіційний вісник України" - ЦБС 4,1тис., авто-391,6тис. грн)</t>
    </r>
  </si>
  <si>
    <r>
      <t xml:space="preserve">Придбання </t>
    </r>
    <r>
      <rPr>
        <sz val="12"/>
        <rFont val="Times New Roman"/>
        <family val="1"/>
        <charset val="204"/>
      </rPr>
      <t>обладнання і предметів довгострокового користування(електродвигун АИП80В4-2,1тис.,пускачПМЛк -0,5тис.,переноска-0,2тис.)</t>
    </r>
  </si>
  <si>
    <r>
      <t>Капітальний ремонт</t>
    </r>
    <r>
      <rPr>
        <sz val="12"/>
        <rFont val="Times New Roman"/>
        <family val="1"/>
        <charset val="204"/>
      </rPr>
      <t xml:space="preserve"> (Розробка ПКД  по 6  об"єктам - вуличне освітлення на території смт.Мирна Долина  та інш.</t>
    </r>
  </si>
  <si>
    <r>
      <t xml:space="preserve">Капітальний ремонт </t>
    </r>
    <r>
      <rPr>
        <sz val="12"/>
        <rFont val="Times New Roman"/>
        <family val="1"/>
        <charset val="204"/>
      </rPr>
      <t>(кап.ремонти -освітлення, покрівлі та попер. оплата на придбання матеріалів,буд. огорожі спорт. майданчику 322,62 тис.грн.)</t>
    </r>
  </si>
  <si>
    <t>Капітальний ремонт електропостачання спортзалу</t>
  </si>
  <si>
    <r>
      <t>Придбання обладнання і предметів довгостр.користування</t>
    </r>
    <r>
      <rPr>
        <sz val="12"/>
        <color theme="1"/>
        <rFont val="Times New Roman"/>
        <family val="1"/>
        <charset val="204"/>
      </rPr>
      <t xml:space="preserve"> </t>
    </r>
  </si>
  <si>
    <r>
      <t xml:space="preserve">Придбання </t>
    </r>
    <r>
      <rPr>
        <sz val="12"/>
        <color theme="1"/>
        <rFont val="Times New Roman"/>
        <family val="1"/>
        <charset val="204"/>
      </rPr>
      <t>основних засобів(кас. апарат,ноутбук, комп., холодильник)</t>
    </r>
  </si>
  <si>
    <t xml:space="preserve">Будівництво, кап. ремонт та облаштування </t>
  </si>
  <si>
    <r>
      <rPr>
        <b/>
        <sz val="12"/>
        <rFont val="Times New Roman"/>
        <family val="1"/>
        <charset val="204"/>
      </rPr>
      <t>Придбання</t>
    </r>
    <r>
      <rPr>
        <sz val="12"/>
        <rFont val="Times New Roman"/>
        <family val="1"/>
        <charset val="204"/>
      </rPr>
      <t xml:space="preserve"> основних засобів (Принтер лазерний)</t>
    </r>
  </si>
  <si>
    <r>
      <t xml:space="preserve">Придбання </t>
    </r>
    <r>
      <rPr>
        <sz val="12"/>
        <rFont val="Times New Roman"/>
        <family val="1"/>
        <charset val="204"/>
      </rPr>
      <t>обладнання і предметів довгострокового користування у т числі за рахунок благ. внесків  _3800,00 придбання шкільних автобусів)</t>
    </r>
  </si>
  <si>
    <r>
      <t xml:space="preserve">Придбання </t>
    </r>
    <r>
      <rPr>
        <sz val="12"/>
        <rFont val="Times New Roman"/>
        <family val="1"/>
        <charset val="204"/>
      </rPr>
      <t xml:space="preserve">основних засобів (с-х техніка та обладнання 48 одиниць) </t>
    </r>
  </si>
  <si>
    <t>Інформація щодо вкладених інвестицій по Попаснянському району за 12 місяців 2019 року</t>
  </si>
  <si>
    <t>Кап. Ремонт</t>
  </si>
  <si>
    <r>
      <rPr>
        <b/>
        <sz val="12"/>
        <color theme="1"/>
        <rFont val="Times New Roman"/>
        <family val="1"/>
        <charset val="204"/>
      </rPr>
      <t xml:space="preserve">Придбання </t>
    </r>
    <r>
      <rPr>
        <sz val="12"/>
        <color theme="1"/>
        <rFont val="Times New Roman"/>
        <family val="1"/>
        <charset val="204"/>
      </rPr>
      <t>обладнання і предметів довгостр.користування (ноутбук, стіл, стільці, татамі, програмне забезпечення)</t>
    </r>
  </si>
  <si>
    <t>Попаснянська РДА</t>
  </si>
  <si>
    <r>
      <t>Капітальний ремонт (</t>
    </r>
    <r>
      <rPr>
        <sz val="12"/>
        <color theme="1"/>
        <rFont val="Times New Roman"/>
        <family val="1"/>
        <charset val="204"/>
      </rPr>
      <t xml:space="preserve">7 об"єктів,  тех. нагляд, експертиза та інше)                                                                 </t>
    </r>
  </si>
  <si>
    <r>
      <rPr>
        <b/>
        <sz val="12"/>
        <color theme="1"/>
        <rFont val="Times New Roman"/>
        <family val="1"/>
        <charset val="204"/>
      </rPr>
      <t xml:space="preserve">Придбання медобладнання, основних засобів та </t>
    </r>
    <r>
      <rPr>
        <sz val="12"/>
        <color theme="1"/>
        <rFont val="Times New Roman"/>
        <family val="1"/>
        <charset val="204"/>
      </rPr>
      <t xml:space="preserve">інших необоротних матеріальних активів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</si>
</sst>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#,##0.00_ ;[Red]\-#,##0.00\ "/>
    <numFmt numFmtId="166" formatCode="#,##0.00000_ ;[Red]\-#,##0.00000\ "/>
    <numFmt numFmtId="167" formatCode="0.000"/>
    <numFmt numFmtId="168" formatCode="#,##0.000_ ;[Red]\-#,##0.000\ "/>
    <numFmt numFmtId="169" formatCode="#,##0.000"/>
    <numFmt numFmtId="170" formatCode="0.00000"/>
  </numFmts>
  <fonts count="41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3.5"/>
      <name val="Times New Roman"/>
      <family val="1"/>
      <charset val="204"/>
    </font>
    <font>
      <i/>
      <sz val="10"/>
      <name val="Arial Cyr"/>
      <charset val="204"/>
    </font>
    <font>
      <sz val="14"/>
      <color theme="1"/>
      <name val="Times New Roman"/>
      <family val="1"/>
      <charset val="204"/>
    </font>
    <font>
      <sz val="14"/>
      <color theme="1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317">
    <xf numFmtId="0" fontId="0" fillId="0" borderId="0" xfId="0"/>
    <xf numFmtId="164" fontId="29" fillId="24" borderId="10" xfId="0" applyNumberFormat="1" applyFont="1" applyFill="1" applyBorder="1" applyAlignment="1">
      <alignment horizontal="center" vertical="center" wrapText="1"/>
    </xf>
    <xf numFmtId="0" fontId="27" fillId="24" borderId="11" xfId="0" applyFont="1" applyFill="1" applyBorder="1" applyAlignment="1">
      <alignment horizontal="left" wrapText="1"/>
    </xf>
    <xf numFmtId="0" fontId="27" fillId="0" borderId="12" xfId="0" applyFont="1" applyFill="1" applyBorder="1" applyAlignment="1">
      <alignment vertical="center" wrapText="1"/>
    </xf>
    <xf numFmtId="0" fontId="27" fillId="0" borderId="13" xfId="0" applyFont="1" applyFill="1" applyBorder="1" applyAlignment="1">
      <alignment vertical="center" wrapText="1"/>
    </xf>
    <xf numFmtId="0" fontId="27" fillId="0" borderId="11" xfId="0" applyFont="1" applyFill="1" applyBorder="1" applyAlignment="1">
      <alignment vertical="center" wrapText="1"/>
    </xf>
    <xf numFmtId="0" fontId="21" fillId="24" borderId="14" xfId="0" applyFont="1" applyFill="1" applyBorder="1" applyAlignment="1">
      <alignment horizontal="left" vertical="center" wrapText="1"/>
    </xf>
    <xf numFmtId="0" fontId="26" fillId="24" borderId="14" xfId="0" applyFont="1" applyFill="1" applyBorder="1" applyAlignment="1">
      <alignment horizontal="center" vertical="center"/>
    </xf>
    <xf numFmtId="0" fontId="30" fillId="24" borderId="10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vertical="center" wrapText="1"/>
    </xf>
    <xf numFmtId="0" fontId="26" fillId="24" borderId="16" xfId="0" applyFont="1" applyFill="1" applyBorder="1" applyAlignment="1">
      <alignment wrapText="1"/>
    </xf>
    <xf numFmtId="2" fontId="26" fillId="24" borderId="16" xfId="0" applyNumberFormat="1" applyFont="1" applyFill="1" applyBorder="1" applyAlignment="1">
      <alignment horizontal="center" vertical="center"/>
    </xf>
    <xf numFmtId="164" fontId="26" fillId="24" borderId="14" xfId="0" applyNumberFormat="1" applyFont="1" applyFill="1" applyBorder="1" applyAlignment="1">
      <alignment horizontal="center" vertical="center"/>
    </xf>
    <xf numFmtId="0" fontId="26" fillId="24" borderId="10" xfId="0" applyFont="1" applyFill="1" applyBorder="1" applyAlignment="1">
      <alignment horizontal="center" vertical="center"/>
    </xf>
    <xf numFmtId="0" fontId="21" fillId="24" borderId="14" xfId="0" applyNumberFormat="1" applyFont="1" applyFill="1" applyBorder="1" applyAlignment="1">
      <alignment horizontal="left" vertical="center" wrapText="1"/>
    </xf>
    <xf numFmtId="165" fontId="26" fillId="24" borderId="14" xfId="0" applyNumberFormat="1" applyFont="1" applyFill="1" applyBorder="1" applyAlignment="1">
      <alignment horizontal="center" vertical="center" wrapText="1"/>
    </xf>
    <xf numFmtId="167" fontId="26" fillId="24" borderId="14" xfId="0" applyNumberFormat="1" applyFont="1" applyFill="1" applyBorder="1" applyAlignment="1">
      <alignment horizontal="center" vertical="center" wrapText="1"/>
    </xf>
    <xf numFmtId="0" fontId="19" fillId="24" borderId="14" xfId="0" applyFont="1" applyFill="1" applyBorder="1" applyAlignment="1">
      <alignment wrapText="1"/>
    </xf>
    <xf numFmtId="164" fontId="26" fillId="24" borderId="10" xfId="0" applyNumberFormat="1" applyFont="1" applyFill="1" applyBorder="1" applyAlignment="1">
      <alignment horizontal="center" vertical="center"/>
    </xf>
    <xf numFmtId="4" fontId="30" fillId="24" borderId="19" xfId="0" applyNumberFormat="1" applyFont="1" applyFill="1" applyBorder="1" applyAlignment="1">
      <alignment horizontal="center" vertical="center" wrapText="1"/>
    </xf>
    <xf numFmtId="0" fontId="21" fillId="26" borderId="20" xfId="0" applyFont="1" applyFill="1" applyBorder="1" applyAlignment="1">
      <alignment horizontal="left" vertical="center" wrapText="1"/>
    </xf>
    <xf numFmtId="169" fontId="26" fillId="24" borderId="21" xfId="0" applyNumberFormat="1" applyFont="1" applyFill="1" applyBorder="1" applyAlignment="1">
      <alignment horizontal="center" vertical="center" wrapText="1"/>
    </xf>
    <xf numFmtId="169" fontId="26" fillId="24" borderId="22" xfId="0" applyNumberFormat="1" applyFont="1" applyFill="1" applyBorder="1" applyAlignment="1">
      <alignment horizontal="center" vertical="center" wrapText="1"/>
    </xf>
    <xf numFmtId="0" fontId="23" fillId="24" borderId="14" xfId="0" applyFont="1" applyFill="1" applyBorder="1" applyAlignment="1">
      <alignment vertical="center" wrapText="1"/>
    </xf>
    <xf numFmtId="0" fontId="21" fillId="24" borderId="16" xfId="0" applyFont="1" applyFill="1" applyBorder="1" applyAlignment="1">
      <alignment horizontal="center" vertical="center" wrapText="1"/>
    </xf>
    <xf numFmtId="0" fontId="23" fillId="24" borderId="20" xfId="0" applyNumberFormat="1" applyFont="1" applyFill="1" applyBorder="1" applyAlignment="1">
      <alignment horizontal="left" vertical="center" wrapText="1"/>
    </xf>
    <xf numFmtId="2" fontId="26" fillId="24" borderId="14" xfId="0" applyNumberFormat="1" applyFont="1" applyFill="1" applyBorder="1" applyAlignment="1">
      <alignment horizontal="center" vertical="center"/>
    </xf>
    <xf numFmtId="0" fontId="19" fillId="24" borderId="27" xfId="0" applyFont="1" applyFill="1" applyBorder="1" applyAlignment="1">
      <alignment wrapText="1"/>
    </xf>
    <xf numFmtId="167" fontId="26" fillId="24" borderId="11" xfId="0" applyNumberFormat="1" applyFont="1" applyFill="1" applyBorder="1" applyAlignment="1">
      <alignment horizontal="center" vertical="center"/>
    </xf>
    <xf numFmtId="2" fontId="26" fillId="24" borderId="10" xfId="0" applyNumberFormat="1" applyFont="1" applyFill="1" applyBorder="1" applyAlignment="1">
      <alignment horizontal="center" vertical="center"/>
    </xf>
    <xf numFmtId="167" fontId="26" fillId="24" borderId="16" xfId="0" applyNumberFormat="1" applyFont="1" applyFill="1" applyBorder="1" applyAlignment="1">
      <alignment horizontal="center" vertical="center" wrapText="1"/>
    </xf>
    <xf numFmtId="167" fontId="26" fillId="24" borderId="14" xfId="0" applyNumberFormat="1" applyFont="1" applyFill="1" applyBorder="1" applyAlignment="1">
      <alignment horizontal="center" vertical="center"/>
    </xf>
    <xf numFmtId="167" fontId="26" fillId="24" borderId="16" xfId="0" applyNumberFormat="1" applyFont="1" applyFill="1" applyBorder="1" applyAlignment="1">
      <alignment horizontal="center" vertical="center"/>
    </xf>
    <xf numFmtId="167" fontId="26" fillId="0" borderId="14" xfId="0" applyNumberFormat="1" applyFont="1" applyFill="1" applyBorder="1" applyAlignment="1">
      <alignment vertical="center"/>
    </xf>
    <xf numFmtId="0" fontId="20" fillId="0" borderId="14" xfId="0" applyFont="1" applyFill="1" applyBorder="1" applyAlignment="1">
      <alignment vertical="center"/>
    </xf>
    <xf numFmtId="0" fontId="33" fillId="0" borderId="0" xfId="0" applyFont="1"/>
    <xf numFmtId="2" fontId="26" fillId="24" borderId="29" xfId="0" applyNumberFormat="1" applyFont="1" applyFill="1" applyBorder="1" applyAlignment="1">
      <alignment horizontal="center" vertical="center"/>
    </xf>
    <xf numFmtId="168" fontId="26" fillId="24" borderId="14" xfId="0" applyNumberFormat="1" applyFont="1" applyFill="1" applyBorder="1" applyAlignment="1">
      <alignment horizontal="center" vertical="center" wrapText="1"/>
    </xf>
    <xf numFmtId="0" fontId="24" fillId="28" borderId="31" xfId="0" applyFont="1" applyFill="1" applyBorder="1" applyAlignment="1">
      <alignment horizontal="center" vertical="center" wrapText="1"/>
    </xf>
    <xf numFmtId="0" fontId="24" fillId="28" borderId="32" xfId="0" applyFont="1" applyFill="1" applyBorder="1" applyAlignment="1">
      <alignment horizontal="center" vertical="center" wrapText="1"/>
    </xf>
    <xf numFmtId="167" fontId="0" fillId="0" borderId="0" xfId="0" applyNumberFormat="1"/>
    <xf numFmtId="164" fontId="26" fillId="24" borderId="16" xfId="0" applyNumberFormat="1" applyFont="1" applyFill="1" applyBorder="1" applyAlignment="1">
      <alignment horizontal="center" vertical="center"/>
    </xf>
    <xf numFmtId="164" fontId="26" fillId="24" borderId="29" xfId="0" applyNumberFormat="1" applyFont="1" applyFill="1" applyBorder="1" applyAlignment="1">
      <alignment horizontal="center" vertical="center"/>
    </xf>
    <xf numFmtId="167" fontId="26" fillId="24" borderId="29" xfId="0" applyNumberFormat="1" applyFont="1" applyFill="1" applyBorder="1" applyAlignment="1">
      <alignment horizontal="center" vertical="center" wrapText="1"/>
    </xf>
    <xf numFmtId="0" fontId="32" fillId="27" borderId="12" xfId="0" applyFont="1" applyFill="1" applyBorder="1" applyAlignment="1">
      <alignment vertical="center" wrapText="1"/>
    </xf>
    <xf numFmtId="2" fontId="26" fillId="27" borderId="12" xfId="0" applyNumberFormat="1" applyFont="1" applyFill="1" applyBorder="1" applyAlignment="1">
      <alignment vertical="center"/>
    </xf>
    <xf numFmtId="167" fontId="26" fillId="27" borderId="12" xfId="0" applyNumberFormat="1" applyFont="1" applyFill="1" applyBorder="1" applyAlignment="1">
      <alignment vertical="center"/>
    </xf>
    <xf numFmtId="164" fontId="26" fillId="27" borderId="12" xfId="0" applyNumberFormat="1" applyFont="1" applyFill="1" applyBorder="1" applyAlignment="1">
      <alignment vertical="center"/>
    </xf>
    <xf numFmtId="0" fontId="26" fillId="27" borderId="28" xfId="0" applyFont="1" applyFill="1" applyBorder="1" applyAlignment="1">
      <alignment horizontal="left" vertical="center" wrapText="1"/>
    </xf>
    <xf numFmtId="167" fontId="26" fillId="27" borderId="13" xfId="0" applyNumberFormat="1" applyFont="1" applyFill="1" applyBorder="1" applyAlignment="1">
      <alignment vertical="center"/>
    </xf>
    <xf numFmtId="0" fontId="19" fillId="24" borderId="33" xfId="0" applyFont="1" applyFill="1" applyBorder="1" applyAlignment="1">
      <alignment wrapText="1"/>
    </xf>
    <xf numFmtId="0" fontId="23" fillId="26" borderId="11" xfId="0" applyFont="1" applyFill="1" applyBorder="1" applyAlignment="1">
      <alignment horizontal="left" vertical="center" wrapText="1"/>
    </xf>
    <xf numFmtId="164" fontId="26" fillId="26" borderId="14" xfId="0" applyNumberFormat="1" applyFont="1" applyFill="1" applyBorder="1" applyAlignment="1">
      <alignment horizontal="center" vertical="center"/>
    </xf>
    <xf numFmtId="167" fontId="30" fillId="27" borderId="28" xfId="0" applyNumberFormat="1" applyFont="1" applyFill="1" applyBorder="1" applyAlignment="1">
      <alignment horizontal="center" vertical="center" wrapText="1"/>
    </xf>
    <xf numFmtId="0" fontId="19" fillId="24" borderId="11" xfId="0" applyFont="1" applyFill="1" applyBorder="1" applyAlignment="1">
      <alignment wrapText="1"/>
    </xf>
    <xf numFmtId="0" fontId="23" fillId="27" borderId="14" xfId="0" applyFont="1" applyFill="1" applyBorder="1" applyAlignment="1">
      <alignment horizontal="left" vertical="center" wrapText="1"/>
    </xf>
    <xf numFmtId="0" fontId="26" fillId="27" borderId="14" xfId="0" applyFont="1" applyFill="1" applyBorder="1" applyAlignment="1">
      <alignment horizontal="center" vertical="center" wrapText="1"/>
    </xf>
    <xf numFmtId="0" fontId="23" fillId="27" borderId="31" xfId="0" applyFont="1" applyFill="1" applyBorder="1" applyAlignment="1">
      <alignment horizontal="left" vertical="center" wrapText="1"/>
    </xf>
    <xf numFmtId="0" fontId="29" fillId="27" borderId="10" xfId="0" applyFont="1" applyFill="1" applyBorder="1" applyAlignment="1">
      <alignment horizontal="center" vertical="center" wrapText="1"/>
    </xf>
    <xf numFmtId="0" fontId="30" fillId="27" borderId="12" xfId="0" applyFont="1" applyFill="1" applyBorder="1" applyAlignment="1">
      <alignment horizontal="center" vertical="center" wrapText="1"/>
    </xf>
    <xf numFmtId="0" fontId="23" fillId="27" borderId="22" xfId="0" applyFont="1" applyFill="1" applyBorder="1" applyAlignment="1">
      <alignment horizontal="left" vertical="center" wrapText="1"/>
    </xf>
    <xf numFmtId="0" fontId="26" fillId="27" borderId="22" xfId="0" applyNumberFormat="1" applyFont="1" applyFill="1" applyBorder="1" applyAlignment="1">
      <alignment horizontal="center" vertical="center" wrapText="1"/>
    </xf>
    <xf numFmtId="0" fontId="25" fillId="27" borderId="19" xfId="0" applyNumberFormat="1" applyFont="1" applyFill="1" applyBorder="1" applyAlignment="1">
      <alignment horizontal="center" vertical="center" wrapText="1"/>
    </xf>
    <xf numFmtId="0" fontId="26" fillId="26" borderId="35" xfId="0" applyFont="1" applyFill="1" applyBorder="1" applyAlignment="1">
      <alignment horizontal="center" vertical="center" wrapText="1"/>
    </xf>
    <xf numFmtId="0" fontId="23" fillId="27" borderId="31" xfId="0" applyFont="1" applyFill="1" applyBorder="1" applyAlignment="1">
      <alignment vertical="center" wrapText="1"/>
    </xf>
    <xf numFmtId="2" fontId="26" fillId="24" borderId="36" xfId="0" applyNumberFormat="1" applyFont="1" applyFill="1" applyBorder="1" applyAlignment="1">
      <alignment horizontal="center" vertical="center"/>
    </xf>
    <xf numFmtId="0" fontId="0" fillId="0" borderId="28" xfId="0" applyBorder="1"/>
    <xf numFmtId="0" fontId="0" fillId="0" borderId="0" xfId="0" applyBorder="1"/>
    <xf numFmtId="0" fontId="23" fillId="27" borderId="28" xfId="0" applyFont="1" applyFill="1" applyBorder="1" applyAlignment="1">
      <alignment horizontal="left" vertical="center" wrapText="1"/>
    </xf>
    <xf numFmtId="0" fontId="24" fillId="27" borderId="28" xfId="0" applyFont="1" applyFill="1" applyBorder="1" applyAlignment="1">
      <alignment horizontal="center" vertical="center" wrapText="1"/>
    </xf>
    <xf numFmtId="0" fontId="30" fillId="27" borderId="30" xfId="0" applyFont="1" applyFill="1" applyBorder="1" applyAlignment="1">
      <alignment horizontal="center" vertical="center"/>
    </xf>
    <xf numFmtId="0" fontId="23" fillId="27" borderId="28" xfId="0" applyNumberFormat="1" applyFont="1" applyFill="1" applyBorder="1" applyAlignment="1">
      <alignment horizontal="left" vertical="center" wrapText="1"/>
    </xf>
    <xf numFmtId="0" fontId="30" fillId="27" borderId="28" xfId="0" applyFont="1" applyFill="1" applyBorder="1" applyAlignment="1">
      <alignment horizontal="center" vertical="center" wrapText="1"/>
    </xf>
    <xf numFmtId="0" fontId="25" fillId="27" borderId="30" xfId="0" applyFont="1" applyFill="1" applyBorder="1" applyAlignment="1">
      <alignment horizontal="center" vertical="center"/>
    </xf>
    <xf numFmtId="0" fontId="23" fillId="27" borderId="31" xfId="0" applyNumberFormat="1" applyFont="1" applyFill="1" applyBorder="1" applyAlignment="1">
      <alignment horizontal="left" vertical="center" wrapText="1"/>
    </xf>
    <xf numFmtId="0" fontId="30" fillId="27" borderId="31" xfId="0" applyFont="1" applyFill="1" applyBorder="1" applyAlignment="1">
      <alignment horizontal="center" vertical="center" wrapText="1"/>
    </xf>
    <xf numFmtId="0" fontId="24" fillId="27" borderId="31" xfId="0" applyFont="1" applyFill="1" applyBorder="1" applyAlignment="1">
      <alignment horizontal="center" vertical="center" wrapText="1"/>
    </xf>
    <xf numFmtId="0" fontId="25" fillId="27" borderId="32" xfId="0" applyFont="1" applyFill="1" applyBorder="1" applyAlignment="1">
      <alignment horizontal="center" vertical="center"/>
    </xf>
    <xf numFmtId="0" fontId="23" fillId="27" borderId="12" xfId="0" applyFont="1" applyFill="1" applyBorder="1" applyAlignment="1">
      <alignment horizontal="left" vertical="center" wrapText="1"/>
    </xf>
    <xf numFmtId="0" fontId="23" fillId="27" borderId="13" xfId="0" applyFont="1" applyFill="1" applyBorder="1" applyAlignment="1">
      <alignment horizontal="left" vertical="center" wrapText="1"/>
    </xf>
    <xf numFmtId="0" fontId="30" fillId="27" borderId="13" xfId="0" applyFont="1" applyFill="1" applyBorder="1" applyAlignment="1">
      <alignment horizontal="center" vertical="center" wrapText="1"/>
    </xf>
    <xf numFmtId="0" fontId="21" fillId="27" borderId="16" xfId="0" applyFont="1" applyFill="1" applyBorder="1" applyAlignment="1">
      <alignment horizontal="left" vertical="center" wrapText="1"/>
    </xf>
    <xf numFmtId="0" fontId="21" fillId="27" borderId="13" xfId="0" applyFont="1" applyFill="1" applyBorder="1" applyAlignment="1">
      <alignment horizontal="center" vertical="center"/>
    </xf>
    <xf numFmtId="0" fontId="21" fillId="27" borderId="13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2" fontId="30" fillId="27" borderId="12" xfId="0" applyNumberFormat="1" applyFont="1" applyFill="1" applyBorder="1" applyAlignment="1">
      <alignment horizontal="center" vertical="center" wrapText="1"/>
    </xf>
    <xf numFmtId="164" fontId="30" fillId="27" borderId="12" xfId="0" applyNumberFormat="1" applyFont="1" applyFill="1" applyBorder="1" applyAlignment="1">
      <alignment horizontal="center" vertical="center" wrapText="1"/>
    </xf>
    <xf numFmtId="0" fontId="25" fillId="27" borderId="39" xfId="0" applyFont="1" applyFill="1" applyBorder="1" applyAlignment="1">
      <alignment horizontal="center" vertical="center" wrapText="1"/>
    </xf>
    <xf numFmtId="0" fontId="23" fillId="27" borderId="28" xfId="0" applyFont="1" applyFill="1" applyBorder="1" applyAlignment="1">
      <alignment vertical="center" wrapText="1"/>
    </xf>
    <xf numFmtId="0" fontId="25" fillId="27" borderId="30" xfId="0" applyFont="1" applyFill="1" applyBorder="1" applyAlignment="1">
      <alignment horizontal="center" vertical="center" wrapText="1"/>
    </xf>
    <xf numFmtId="2" fontId="30" fillId="27" borderId="31" xfId="0" applyNumberFormat="1" applyFont="1" applyFill="1" applyBorder="1" applyAlignment="1">
      <alignment horizontal="center" vertical="center" wrapText="1"/>
    </xf>
    <xf numFmtId="0" fontId="25" fillId="27" borderId="32" xfId="0" applyFont="1" applyFill="1" applyBorder="1" applyAlignment="1">
      <alignment horizontal="center" vertical="center" wrapText="1"/>
    </xf>
    <xf numFmtId="167" fontId="26" fillId="27" borderId="14" xfId="0" applyNumberFormat="1" applyFont="1" applyFill="1" applyBorder="1" applyAlignment="1">
      <alignment horizontal="center" vertical="center" wrapText="1"/>
    </xf>
    <xf numFmtId="167" fontId="26" fillId="27" borderId="10" xfId="0" applyNumberFormat="1" applyFont="1" applyFill="1" applyBorder="1" applyAlignment="1">
      <alignment horizontal="center" vertical="center" wrapText="1"/>
    </xf>
    <xf numFmtId="0" fontId="23" fillId="27" borderId="12" xfId="0" applyFont="1" applyFill="1" applyBorder="1" applyAlignment="1">
      <alignment vertical="center" wrapText="1"/>
    </xf>
    <xf numFmtId="0" fontId="30" fillId="27" borderId="12" xfId="0" applyFont="1" applyFill="1" applyBorder="1" applyAlignment="1">
      <alignment horizontal="center"/>
    </xf>
    <xf numFmtId="0" fontId="30" fillId="27" borderId="39" xfId="0" applyFont="1" applyFill="1" applyBorder="1"/>
    <xf numFmtId="0" fontId="23" fillId="27" borderId="13" xfId="0" applyFont="1" applyFill="1" applyBorder="1" applyAlignment="1">
      <alignment vertical="center" wrapText="1"/>
    </xf>
    <xf numFmtId="0" fontId="30" fillId="27" borderId="32" xfId="0" applyFont="1" applyFill="1" applyBorder="1" applyAlignment="1">
      <alignment horizontal="center" vertical="center" wrapText="1"/>
    </xf>
    <xf numFmtId="0" fontId="23" fillId="27" borderId="16" xfId="0" applyFont="1" applyFill="1" applyBorder="1" applyAlignment="1">
      <alignment horizontal="left" vertical="center" wrapText="1"/>
    </xf>
    <xf numFmtId="167" fontId="30" fillId="27" borderId="16" xfId="0" applyNumberFormat="1" applyFont="1" applyFill="1" applyBorder="1" applyAlignment="1">
      <alignment horizontal="center" vertical="center"/>
    </xf>
    <xf numFmtId="0" fontId="30" fillId="27" borderId="16" xfId="0" applyFont="1" applyFill="1" applyBorder="1" applyAlignment="1">
      <alignment horizontal="center" vertical="center"/>
    </xf>
    <xf numFmtId="0" fontId="30" fillId="27" borderId="29" xfId="0" applyFont="1" applyFill="1" applyBorder="1" applyAlignment="1">
      <alignment horizontal="center" vertical="center"/>
    </xf>
    <xf numFmtId="0" fontId="30" fillId="27" borderId="28" xfId="0" applyFont="1" applyFill="1" applyBorder="1" applyAlignment="1">
      <alignment horizontal="center" vertical="center"/>
    </xf>
    <xf numFmtId="164" fontId="30" fillId="27" borderId="28" xfId="0" applyNumberFormat="1" applyFont="1" applyFill="1" applyBorder="1" applyAlignment="1">
      <alignment horizontal="center" vertical="center"/>
    </xf>
    <xf numFmtId="0" fontId="23" fillId="27" borderId="31" xfId="0" applyFont="1" applyFill="1" applyBorder="1" applyAlignment="1">
      <alignment horizontal="left" wrapText="1"/>
    </xf>
    <xf numFmtId="0" fontId="30" fillId="27" borderId="31" xfId="0" applyFont="1" applyFill="1" applyBorder="1" applyAlignment="1">
      <alignment horizontal="center" vertical="center"/>
    </xf>
    <xf numFmtId="0" fontId="30" fillId="27" borderId="32" xfId="0" applyFont="1" applyFill="1" applyBorder="1" applyAlignment="1">
      <alignment horizontal="center" vertical="center"/>
    </xf>
    <xf numFmtId="0" fontId="23" fillId="0" borderId="28" xfId="0" applyFont="1" applyBorder="1" applyAlignment="1">
      <alignment horizontal="left" vertical="center" wrapText="1"/>
    </xf>
    <xf numFmtId="0" fontId="23" fillId="27" borderId="27" xfId="0" applyFont="1" applyFill="1" applyBorder="1" applyAlignment="1">
      <alignment vertical="center" wrapText="1"/>
    </xf>
    <xf numFmtId="0" fontId="26" fillId="27" borderId="11" xfId="0" applyFont="1" applyFill="1" applyBorder="1" applyAlignment="1">
      <alignment horizontal="center" vertical="center" wrapText="1"/>
    </xf>
    <xf numFmtId="0" fontId="26" fillId="27" borderId="10" xfId="0" applyFont="1" applyFill="1" applyBorder="1" applyAlignment="1">
      <alignment horizontal="center" vertical="center" wrapText="1"/>
    </xf>
    <xf numFmtId="0" fontId="26" fillId="27" borderId="30" xfId="0" applyFont="1" applyFill="1" applyBorder="1" applyAlignment="1">
      <alignment horizontal="center" vertical="center" wrapText="1"/>
    </xf>
    <xf numFmtId="167" fontId="30" fillId="27" borderId="13" xfId="0" applyNumberFormat="1" applyFont="1" applyFill="1" applyBorder="1" applyAlignment="1">
      <alignment horizontal="center" vertical="center" wrapText="1"/>
    </xf>
    <xf numFmtId="0" fontId="30" fillId="27" borderId="40" xfId="0" applyFont="1" applyFill="1" applyBorder="1" applyAlignment="1">
      <alignment horizontal="center" vertical="center"/>
    </xf>
    <xf numFmtId="164" fontId="30" fillId="27" borderId="39" xfId="0" applyNumberFormat="1" applyFont="1" applyFill="1" applyBorder="1" applyAlignment="1">
      <alignment horizontal="center" vertical="center" wrapText="1"/>
    </xf>
    <xf numFmtId="164" fontId="30" fillId="27" borderId="31" xfId="0" applyNumberFormat="1" applyFont="1" applyFill="1" applyBorder="1" applyAlignment="1">
      <alignment horizontal="center" vertical="center" wrapText="1"/>
    </xf>
    <xf numFmtId="164" fontId="30" fillId="27" borderId="32" xfId="0" applyNumberFormat="1" applyFont="1" applyFill="1" applyBorder="1" applyAlignment="1">
      <alignment horizontal="center" vertical="center" wrapText="1"/>
    </xf>
    <xf numFmtId="164" fontId="30" fillId="27" borderId="31" xfId="0" applyNumberFormat="1" applyFont="1" applyFill="1" applyBorder="1" applyAlignment="1">
      <alignment horizontal="center" vertical="center"/>
    </xf>
    <xf numFmtId="164" fontId="30" fillId="27" borderId="32" xfId="0" applyNumberFormat="1" applyFont="1" applyFill="1" applyBorder="1" applyAlignment="1">
      <alignment horizontal="center" vertical="center"/>
    </xf>
    <xf numFmtId="167" fontId="30" fillId="27" borderId="31" xfId="0" applyNumberFormat="1" applyFont="1" applyFill="1" applyBorder="1" applyAlignment="1">
      <alignment horizontal="center" vertical="center" wrapText="1"/>
    </xf>
    <xf numFmtId="164" fontId="25" fillId="27" borderId="32" xfId="0" applyNumberFormat="1" applyFont="1" applyFill="1" applyBorder="1" applyAlignment="1">
      <alignment horizontal="center" vertical="center" wrapText="1"/>
    </xf>
    <xf numFmtId="164" fontId="25" fillId="27" borderId="41" xfId="0" applyNumberFormat="1" applyFont="1" applyFill="1" applyBorder="1" applyAlignment="1">
      <alignment horizontal="center" vertical="center" wrapText="1"/>
    </xf>
    <xf numFmtId="0" fontId="23" fillId="27" borderId="42" xfId="0" applyFont="1" applyFill="1" applyBorder="1" applyAlignment="1">
      <alignment horizontal="left" vertical="center" wrapText="1"/>
    </xf>
    <xf numFmtId="167" fontId="30" fillId="27" borderId="16" xfId="0" applyNumberFormat="1" applyFont="1" applyFill="1" applyBorder="1" applyAlignment="1">
      <alignment horizontal="center" vertical="center" wrapText="1"/>
    </xf>
    <xf numFmtId="0" fontId="26" fillId="27" borderId="29" xfId="0" applyFont="1" applyFill="1" applyBorder="1" applyAlignment="1">
      <alignment horizontal="center" vertical="center" wrapText="1"/>
    </xf>
    <xf numFmtId="0" fontId="23" fillId="27" borderId="26" xfId="0" applyFont="1" applyFill="1" applyBorder="1" applyAlignment="1">
      <alignment horizontal="left" vertical="center" wrapText="1"/>
    </xf>
    <xf numFmtId="168" fontId="30" fillId="27" borderId="12" xfId="0" applyNumberFormat="1" applyFont="1" applyFill="1" applyBorder="1" applyAlignment="1">
      <alignment horizontal="center" vertical="center" wrapText="1"/>
    </xf>
    <xf numFmtId="165" fontId="25" fillId="27" borderId="39" xfId="0" applyNumberFormat="1" applyFont="1" applyFill="1" applyBorder="1" applyAlignment="1">
      <alignment horizontal="center" vertical="center" wrapText="1"/>
    </xf>
    <xf numFmtId="168" fontId="30" fillId="27" borderId="31" xfId="0" applyNumberFormat="1" applyFont="1" applyFill="1" applyBorder="1" applyAlignment="1">
      <alignment horizontal="center" vertical="center" wrapText="1"/>
    </xf>
    <xf numFmtId="0" fontId="30" fillId="27" borderId="30" xfId="0" applyFont="1" applyFill="1" applyBorder="1" applyAlignment="1">
      <alignment horizontal="center" vertical="center" wrapText="1"/>
    </xf>
    <xf numFmtId="167" fontId="30" fillId="27" borderId="12" xfId="0" applyNumberFormat="1" applyFont="1" applyFill="1" applyBorder="1" applyAlignment="1">
      <alignment horizontal="center" vertical="center" wrapText="1"/>
    </xf>
    <xf numFmtId="164" fontId="26" fillId="27" borderId="14" xfId="0" applyNumberFormat="1" applyFont="1" applyFill="1" applyBorder="1" applyAlignment="1">
      <alignment horizontal="center" vertical="center" wrapText="1"/>
    </xf>
    <xf numFmtId="0" fontId="21" fillId="27" borderId="31" xfId="0" applyFont="1" applyFill="1" applyBorder="1" applyAlignment="1">
      <alignment horizontal="left" vertical="center" wrapText="1"/>
    </xf>
    <xf numFmtId="167" fontId="30" fillId="27" borderId="12" xfId="0" applyNumberFormat="1" applyFont="1" applyFill="1" applyBorder="1" applyAlignment="1">
      <alignment horizontal="center" vertical="center"/>
    </xf>
    <xf numFmtId="164" fontId="30" fillId="27" borderId="13" xfId="0" applyNumberFormat="1" applyFont="1" applyFill="1" applyBorder="1" applyAlignment="1">
      <alignment horizontal="center" vertical="center"/>
    </xf>
    <xf numFmtId="0" fontId="30" fillId="27" borderId="13" xfId="0" applyFont="1" applyFill="1" applyBorder="1" applyAlignment="1">
      <alignment horizontal="center" vertical="center"/>
    </xf>
    <xf numFmtId="0" fontId="25" fillId="27" borderId="40" xfId="0" applyFont="1" applyFill="1" applyBorder="1" applyAlignment="1">
      <alignment horizontal="center" vertical="center"/>
    </xf>
    <xf numFmtId="2" fontId="34" fillId="27" borderId="31" xfId="0" applyNumberFormat="1" applyFont="1" applyFill="1" applyBorder="1" applyAlignment="1">
      <alignment horizontal="center" vertical="center" wrapText="1"/>
    </xf>
    <xf numFmtId="2" fontId="25" fillId="27" borderId="32" xfId="0" applyNumberFormat="1" applyFont="1" applyFill="1" applyBorder="1" applyAlignment="1">
      <alignment horizontal="center" vertical="center" wrapText="1"/>
    </xf>
    <xf numFmtId="2" fontId="25" fillId="27" borderId="31" xfId="0" applyNumberFormat="1" applyFont="1" applyFill="1" applyBorder="1" applyAlignment="1">
      <alignment horizontal="center" vertical="center" wrapText="1"/>
    </xf>
    <xf numFmtId="167" fontId="30" fillId="27" borderId="13" xfId="0" applyNumberFormat="1" applyFont="1" applyFill="1" applyBorder="1" applyAlignment="1">
      <alignment horizontal="center" vertical="center"/>
    </xf>
    <xf numFmtId="0" fontId="23" fillId="27" borderId="0" xfId="0" applyFont="1" applyFill="1" applyBorder="1" applyAlignment="1">
      <alignment horizontal="left" vertical="center" wrapText="1"/>
    </xf>
    <xf numFmtId="0" fontId="21" fillId="27" borderId="44" xfId="0" applyFont="1" applyFill="1" applyBorder="1" applyAlignment="1">
      <alignment horizontal="left" vertical="center" wrapText="1"/>
    </xf>
    <xf numFmtId="4" fontId="30" fillId="27" borderId="38" xfId="0" applyNumberFormat="1" applyFont="1" applyFill="1" applyBorder="1" applyAlignment="1">
      <alignment horizontal="center" vertical="center" wrapText="1"/>
    </xf>
    <xf numFmtId="0" fontId="21" fillId="27" borderId="41" xfId="0" applyFont="1" applyFill="1" applyBorder="1" applyAlignment="1">
      <alignment horizontal="left" vertical="center" wrapText="1"/>
    </xf>
    <xf numFmtId="4" fontId="30" fillId="27" borderId="48" xfId="0" applyNumberFormat="1" applyFont="1" applyFill="1" applyBorder="1" applyAlignment="1">
      <alignment horizontal="center" vertical="center" wrapText="1"/>
    </xf>
    <xf numFmtId="164" fontId="26" fillId="27" borderId="14" xfId="0" applyNumberFormat="1" applyFont="1" applyFill="1" applyBorder="1" applyAlignment="1">
      <alignment horizontal="center" vertical="center"/>
    </xf>
    <xf numFmtId="164" fontId="26" fillId="27" borderId="10" xfId="0" applyNumberFormat="1" applyFont="1" applyFill="1" applyBorder="1" applyAlignment="1">
      <alignment horizontal="center" vertical="center"/>
    </xf>
    <xf numFmtId="164" fontId="30" fillId="27" borderId="29" xfId="0" applyNumberFormat="1" applyFont="1" applyFill="1" applyBorder="1" applyAlignment="1">
      <alignment horizontal="center" vertical="center"/>
    </xf>
    <xf numFmtId="0" fontId="21" fillId="27" borderId="26" xfId="0" applyNumberFormat="1" applyFont="1" applyFill="1" applyBorder="1" applyAlignment="1">
      <alignment horizontal="left" vertical="center" wrapText="1"/>
    </xf>
    <xf numFmtId="2" fontId="30" fillId="27" borderId="12" xfId="0" applyNumberFormat="1" applyFont="1" applyFill="1" applyBorder="1" applyAlignment="1">
      <alignment horizontal="center" vertical="center"/>
    </xf>
    <xf numFmtId="0" fontId="30" fillId="27" borderId="12" xfId="0" applyFont="1" applyFill="1" applyBorder="1" applyAlignment="1">
      <alignment horizontal="center" vertical="center"/>
    </xf>
    <xf numFmtId="0" fontId="26" fillId="27" borderId="39" xfId="0" applyFont="1" applyFill="1" applyBorder="1" applyAlignment="1">
      <alignment horizontal="center" vertical="center"/>
    </xf>
    <xf numFmtId="0" fontId="23" fillId="27" borderId="43" xfId="0" applyFont="1" applyFill="1" applyBorder="1" applyAlignment="1">
      <alignment vertical="center" wrapText="1"/>
    </xf>
    <xf numFmtId="167" fontId="30" fillId="27" borderId="28" xfId="0" applyNumberFormat="1" applyFont="1" applyFill="1" applyBorder="1" applyAlignment="1">
      <alignment horizontal="center" vertical="center"/>
    </xf>
    <xf numFmtId="2" fontId="30" fillId="27" borderId="28" xfId="0" applyNumberFormat="1" applyFont="1" applyFill="1" applyBorder="1" applyAlignment="1">
      <alignment horizontal="center" vertical="center"/>
    </xf>
    <xf numFmtId="0" fontId="26" fillId="27" borderId="30" xfId="0" applyFont="1" applyFill="1" applyBorder="1" applyAlignment="1">
      <alignment horizontal="center" vertical="center"/>
    </xf>
    <xf numFmtId="0" fontId="23" fillId="27" borderId="49" xfId="0" applyNumberFormat="1" applyFont="1" applyFill="1" applyBorder="1" applyAlignment="1">
      <alignment horizontal="left" vertical="center" wrapText="1"/>
    </xf>
    <xf numFmtId="167" fontId="30" fillId="27" borderId="31" xfId="0" applyNumberFormat="1" applyFont="1" applyFill="1" applyBorder="1" applyAlignment="1">
      <alignment horizontal="center" vertical="center"/>
    </xf>
    <xf numFmtId="2" fontId="30" fillId="27" borderId="31" xfId="0" applyNumberFormat="1" applyFont="1" applyFill="1" applyBorder="1" applyAlignment="1">
      <alignment horizontal="center" vertical="center"/>
    </xf>
    <xf numFmtId="0" fontId="26" fillId="27" borderId="32" xfId="0" applyFont="1" applyFill="1" applyBorder="1" applyAlignment="1">
      <alignment horizontal="center" vertical="center"/>
    </xf>
    <xf numFmtId="0" fontId="26" fillId="24" borderId="10" xfId="0" applyNumberFormat="1" applyFont="1" applyFill="1" applyBorder="1" applyAlignment="1">
      <alignment horizontal="center" vertical="center"/>
    </xf>
    <xf numFmtId="0" fontId="26" fillId="26" borderId="14" xfId="0" applyNumberFormat="1" applyFont="1" applyFill="1" applyBorder="1" applyAlignment="1">
      <alignment horizontal="center" vertical="center"/>
    </xf>
    <xf numFmtId="0" fontId="26" fillId="26" borderId="10" xfId="0" applyNumberFormat="1" applyFont="1" applyFill="1" applyBorder="1" applyAlignment="1">
      <alignment horizontal="center" vertical="center"/>
    </xf>
    <xf numFmtId="166" fontId="34" fillId="27" borderId="32" xfId="0" applyNumberFormat="1" applyFont="1" applyFill="1" applyBorder="1" applyAlignment="1">
      <alignment horizontal="center" vertical="center" wrapText="1"/>
    </xf>
    <xf numFmtId="0" fontId="26" fillId="24" borderId="14" xfId="0" applyNumberFormat="1" applyFont="1" applyFill="1" applyBorder="1" applyAlignment="1">
      <alignment horizontal="center" vertical="center"/>
    </xf>
    <xf numFmtId="0" fontId="34" fillId="27" borderId="30" xfId="0" applyFont="1" applyFill="1" applyBorder="1" applyAlignment="1">
      <alignment horizontal="center" vertical="center" wrapText="1"/>
    </xf>
    <xf numFmtId="0" fontId="34" fillId="27" borderId="28" xfId="0" applyFont="1" applyFill="1" applyBorder="1" applyAlignment="1">
      <alignment horizontal="center" vertical="center" wrapText="1"/>
    </xf>
    <xf numFmtId="0" fontId="36" fillId="24" borderId="11" xfId="0" applyFont="1" applyFill="1" applyBorder="1" applyAlignment="1">
      <alignment horizontal="center" vertical="center" wrapText="1"/>
    </xf>
    <xf numFmtId="0" fontId="36" fillId="25" borderId="11" xfId="0" applyFont="1" applyFill="1" applyBorder="1" applyAlignment="1">
      <alignment horizontal="center" vertical="center" wrapText="1"/>
    </xf>
    <xf numFmtId="0" fontId="36" fillId="24" borderId="17" xfId="0" applyFont="1" applyFill="1" applyBorder="1" applyAlignment="1">
      <alignment horizontal="center" vertical="center" wrapText="1"/>
    </xf>
    <xf numFmtId="0" fontId="36" fillId="24" borderId="15" xfId="0" applyFont="1" applyFill="1" applyBorder="1" applyAlignment="1">
      <alignment horizontal="center" vertical="center" wrapText="1"/>
    </xf>
    <xf numFmtId="0" fontId="36" fillId="24" borderId="18" xfId="0" applyFont="1" applyFill="1" applyBorder="1" applyAlignment="1">
      <alignment horizontal="center" vertical="center" wrapText="1"/>
    </xf>
    <xf numFmtId="0" fontId="36" fillId="24" borderId="20" xfId="0" applyFont="1" applyFill="1" applyBorder="1" applyAlignment="1">
      <alignment horizontal="center" vertical="center" wrapText="1"/>
    </xf>
    <xf numFmtId="164" fontId="26" fillId="27" borderId="56" xfId="0" applyNumberFormat="1" applyFont="1" applyFill="1" applyBorder="1" applyAlignment="1">
      <alignment horizontal="center" vertical="center"/>
    </xf>
    <xf numFmtId="0" fontId="36" fillId="29" borderId="13" xfId="0" applyFont="1" applyFill="1" applyBorder="1" applyAlignment="1">
      <alignment horizontal="center" vertical="center" wrapText="1"/>
    </xf>
    <xf numFmtId="164" fontId="26" fillId="27" borderId="13" xfId="0" applyNumberFormat="1" applyFont="1" applyFill="1" applyBorder="1" applyAlignment="1">
      <alignment horizontal="center" vertical="center"/>
    </xf>
    <xf numFmtId="164" fontId="30" fillId="27" borderId="12" xfId="0" applyNumberFormat="1" applyFont="1" applyFill="1" applyBorder="1" applyAlignment="1">
      <alignment horizontal="center" vertical="center"/>
    </xf>
    <xf numFmtId="164" fontId="30" fillId="27" borderId="39" xfId="0" applyNumberFormat="1" applyFont="1" applyFill="1" applyBorder="1" applyAlignment="1">
      <alignment horizontal="center" vertical="center"/>
    </xf>
    <xf numFmtId="0" fontId="36" fillId="29" borderId="11" xfId="0" applyFont="1" applyFill="1" applyBorder="1" applyAlignment="1">
      <alignment horizontal="center" vertical="center" wrapText="1"/>
    </xf>
    <xf numFmtId="0" fontId="23" fillId="27" borderId="49" xfId="0" applyFont="1" applyFill="1" applyBorder="1" applyAlignment="1">
      <alignment horizontal="left" vertical="center" wrapText="1"/>
    </xf>
    <xf numFmtId="0" fontId="26" fillId="27" borderId="31" xfId="0" applyFont="1" applyFill="1" applyBorder="1" applyAlignment="1">
      <alignment horizontal="center" vertical="center" wrapText="1"/>
    </xf>
    <xf numFmtId="164" fontId="30" fillId="27" borderId="13" xfId="0" applyNumberFormat="1" applyFont="1" applyFill="1" applyBorder="1" applyAlignment="1">
      <alignment horizontal="center" vertical="center" wrapText="1"/>
    </xf>
    <xf numFmtId="0" fontId="23" fillId="26" borderId="14" xfId="0" applyFont="1" applyFill="1" applyBorder="1" applyAlignment="1">
      <alignment horizontal="left" vertical="center" wrapText="1"/>
    </xf>
    <xf numFmtId="167" fontId="26" fillId="24" borderId="10" xfId="0" applyNumberFormat="1" applyFont="1" applyFill="1" applyBorder="1" applyAlignment="1">
      <alignment horizontal="center" vertical="center"/>
    </xf>
    <xf numFmtId="170" fontId="30" fillId="27" borderId="44" xfId="0" applyNumberFormat="1" applyFont="1" applyFill="1" applyBorder="1" applyAlignment="1">
      <alignment horizontal="center" vertical="center" wrapText="1"/>
    </xf>
    <xf numFmtId="0" fontId="26" fillId="26" borderId="56" xfId="0" applyFont="1" applyFill="1" applyBorder="1" applyAlignment="1">
      <alignment horizontal="center" vertical="center" wrapText="1"/>
    </xf>
    <xf numFmtId="0" fontId="23" fillId="27" borderId="27" xfId="0" applyFont="1" applyFill="1" applyBorder="1" applyAlignment="1">
      <alignment horizontal="left" vertical="center" wrapText="1"/>
    </xf>
    <xf numFmtId="0" fontId="21" fillId="24" borderId="14" xfId="0" applyFont="1" applyFill="1" applyBorder="1" applyAlignment="1">
      <alignment vertical="center" wrapText="1"/>
    </xf>
    <xf numFmtId="0" fontId="23" fillId="27" borderId="28" xfId="0" applyFont="1" applyFill="1" applyBorder="1" applyAlignment="1">
      <alignment horizontal="left" vertical="top" wrapText="1"/>
    </xf>
    <xf numFmtId="0" fontId="26" fillId="27" borderId="13" xfId="0" applyFont="1" applyFill="1" applyBorder="1" applyAlignment="1">
      <alignment horizontal="center" vertical="center" wrapText="1"/>
    </xf>
    <xf numFmtId="0" fontId="26" fillId="27" borderId="12" xfId="0" applyFont="1" applyFill="1" applyBorder="1" applyAlignment="1">
      <alignment horizontal="center" vertical="center" wrapText="1"/>
    </xf>
    <xf numFmtId="0" fontId="29" fillId="27" borderId="39" xfId="0" applyFont="1" applyFill="1" applyBorder="1" applyAlignment="1">
      <alignment horizontal="center" vertical="center" wrapText="1"/>
    </xf>
    <xf numFmtId="0" fontId="26" fillId="26" borderId="14" xfId="0" applyFont="1" applyFill="1" applyBorder="1" applyAlignment="1">
      <alignment horizontal="center" vertical="center" wrapText="1"/>
    </xf>
    <xf numFmtId="0" fontId="36" fillId="25" borderId="17" xfId="0" applyFont="1" applyFill="1" applyBorder="1" applyAlignment="1">
      <alignment horizontal="center" vertical="center" wrapText="1"/>
    </xf>
    <xf numFmtId="164" fontId="21" fillId="27" borderId="31" xfId="0" applyNumberFormat="1" applyFont="1" applyFill="1" applyBorder="1" applyAlignment="1">
      <alignment horizontal="center" vertical="center"/>
    </xf>
    <xf numFmtId="164" fontId="21" fillId="27" borderId="31" xfId="0" applyNumberFormat="1" applyFont="1" applyFill="1" applyBorder="1" applyAlignment="1">
      <alignment horizontal="center"/>
    </xf>
    <xf numFmtId="0" fontId="28" fillId="27" borderId="32" xfId="0" applyFont="1" applyFill="1" applyBorder="1" applyAlignment="1">
      <alignment horizontal="center"/>
    </xf>
    <xf numFmtId="0" fontId="23" fillId="26" borderId="35" xfId="0" applyFont="1" applyFill="1" applyBorder="1" applyAlignment="1">
      <alignment horizontal="left" vertical="center" wrapText="1"/>
    </xf>
    <xf numFmtId="2" fontId="26" fillId="26" borderId="14" xfId="0" applyNumberFormat="1" applyFont="1" applyFill="1" applyBorder="1" applyAlignment="1">
      <alignment horizontal="center" vertical="center"/>
    </xf>
    <xf numFmtId="164" fontId="26" fillId="26" borderId="14" xfId="0" applyNumberFormat="1" applyFont="1" applyFill="1" applyBorder="1" applyAlignment="1">
      <alignment horizontal="center"/>
    </xf>
    <xf numFmtId="0" fontId="29" fillId="26" borderId="10" xfId="0" applyFont="1" applyFill="1" applyBorder="1" applyAlignment="1">
      <alignment horizontal="center"/>
    </xf>
    <xf numFmtId="0" fontId="30" fillId="26" borderId="11" xfId="0" applyFont="1" applyFill="1" applyBorder="1" applyAlignment="1">
      <alignment wrapText="1"/>
    </xf>
    <xf numFmtId="2" fontId="26" fillId="27" borderId="12" xfId="0" applyNumberFormat="1" applyFont="1" applyFill="1" applyBorder="1" applyAlignment="1">
      <alignment horizontal="center" vertical="center"/>
    </xf>
    <xf numFmtId="4" fontId="30" fillId="27" borderId="45" xfId="0" applyNumberFormat="1" applyFont="1" applyFill="1" applyBorder="1" applyAlignment="1">
      <alignment horizontal="center" vertical="center" wrapText="1"/>
    </xf>
    <xf numFmtId="4" fontId="30" fillId="27" borderId="37" xfId="0" applyNumberFormat="1" applyFont="1" applyFill="1" applyBorder="1" applyAlignment="1">
      <alignment horizontal="center" vertical="center" wrapText="1"/>
    </xf>
    <xf numFmtId="4" fontId="30" fillId="27" borderId="46" xfId="0" applyNumberFormat="1" applyFont="1" applyFill="1" applyBorder="1" applyAlignment="1">
      <alignment horizontal="center" vertical="center" wrapText="1"/>
    </xf>
    <xf numFmtId="4" fontId="30" fillId="27" borderId="47" xfId="0" applyNumberFormat="1" applyFont="1" applyFill="1" applyBorder="1" applyAlignment="1">
      <alignment horizontal="center" vertical="center" wrapText="1"/>
    </xf>
    <xf numFmtId="0" fontId="36" fillId="24" borderId="11" xfId="0" applyFont="1" applyFill="1" applyBorder="1" applyAlignment="1">
      <alignment horizontal="center" vertical="top" wrapText="1"/>
    </xf>
    <xf numFmtId="0" fontId="39" fillId="27" borderId="40" xfId="0" applyFont="1" applyFill="1" applyBorder="1" applyAlignment="1">
      <alignment horizontal="center" vertical="center" wrapText="1"/>
    </xf>
    <xf numFmtId="0" fontId="38" fillId="24" borderId="16" xfId="0" applyFont="1" applyFill="1" applyBorder="1" applyAlignment="1">
      <alignment horizontal="left" vertical="center" wrapText="1"/>
    </xf>
    <xf numFmtId="164" fontId="40" fillId="27" borderId="14" xfId="0" applyNumberFormat="1" applyFont="1" applyFill="1" applyBorder="1" applyAlignment="1">
      <alignment horizontal="center" vertical="center"/>
    </xf>
    <xf numFmtId="164" fontId="40" fillId="27" borderId="10" xfId="0" applyNumberFormat="1" applyFont="1" applyFill="1" applyBorder="1" applyAlignment="1">
      <alignment horizontal="center" vertical="center"/>
    </xf>
    <xf numFmtId="0" fontId="36" fillId="26" borderId="17" xfId="0" applyFont="1" applyFill="1" applyBorder="1" applyAlignment="1">
      <alignment horizontal="center" vertical="center" wrapText="1"/>
    </xf>
    <xf numFmtId="0" fontId="21" fillId="26" borderId="11" xfId="0" applyNumberFormat="1" applyFont="1" applyFill="1" applyBorder="1" applyAlignment="1">
      <alignment horizontal="center" vertical="center" wrapText="1"/>
    </xf>
    <xf numFmtId="167" fontId="26" fillId="26" borderId="14" xfId="0" applyNumberFormat="1" applyFont="1" applyFill="1" applyBorder="1" applyAlignment="1">
      <alignment horizontal="center" vertical="center" wrapText="1"/>
    </xf>
    <xf numFmtId="2" fontId="26" fillId="26" borderId="14" xfId="0" applyNumberFormat="1" applyFont="1" applyFill="1" applyBorder="1" applyAlignment="1">
      <alignment horizontal="center" vertical="center" wrapText="1"/>
    </xf>
    <xf numFmtId="167" fontId="26" fillId="26" borderId="10" xfId="0" applyNumberFormat="1" applyFont="1" applyFill="1" applyBorder="1" applyAlignment="1">
      <alignment horizontal="center" vertical="center" wrapText="1"/>
    </xf>
    <xf numFmtId="0" fontId="36" fillId="27" borderId="14" xfId="0" applyFont="1" applyFill="1" applyBorder="1" applyAlignment="1">
      <alignment horizontal="left" vertical="center" wrapText="1"/>
    </xf>
    <xf numFmtId="0" fontId="39" fillId="27" borderId="14" xfId="0" applyNumberFormat="1" applyFont="1" applyFill="1" applyBorder="1" applyAlignment="1">
      <alignment horizontal="center" vertical="center"/>
    </xf>
    <xf numFmtId="0" fontId="30" fillId="27" borderId="28" xfId="37" applyFont="1" applyFill="1" applyBorder="1" applyAlignment="1">
      <alignment horizontal="center" vertical="center" wrapText="1"/>
    </xf>
    <xf numFmtId="0" fontId="25" fillId="27" borderId="30" xfId="37" applyFont="1" applyFill="1" applyBorder="1" applyAlignment="1">
      <alignment horizontal="center" vertical="center" wrapText="1"/>
    </xf>
    <xf numFmtId="0" fontId="21" fillId="27" borderId="28" xfId="0" applyFont="1" applyFill="1" applyBorder="1" applyAlignment="1">
      <alignment horizontal="left" vertical="center" wrapText="1"/>
    </xf>
    <xf numFmtId="164" fontId="30" fillId="27" borderId="28" xfId="37" applyNumberFormat="1" applyFont="1" applyFill="1" applyBorder="1" applyAlignment="1">
      <alignment horizontal="center" vertical="center" wrapText="1"/>
    </xf>
    <xf numFmtId="0" fontId="30" fillId="27" borderId="28" xfId="37" applyNumberFormat="1" applyFont="1" applyFill="1" applyBorder="1" applyAlignment="1">
      <alignment horizontal="center" vertical="center" wrapText="1"/>
    </xf>
    <xf numFmtId="0" fontId="30" fillId="27" borderId="30" xfId="0" applyNumberFormat="1" applyFont="1" applyFill="1" applyBorder="1" applyAlignment="1">
      <alignment horizontal="center" vertical="center" wrapText="1"/>
    </xf>
    <xf numFmtId="0" fontId="21" fillId="27" borderId="28" xfId="37" applyFont="1" applyFill="1" applyBorder="1" applyAlignment="1">
      <alignment horizontal="left" vertical="center" wrapText="1"/>
    </xf>
    <xf numFmtId="167" fontId="30" fillId="27" borderId="28" xfId="37" applyNumberFormat="1" applyFont="1" applyFill="1" applyBorder="1" applyAlignment="1">
      <alignment horizontal="center" vertical="center" wrapText="1"/>
    </xf>
    <xf numFmtId="0" fontId="30" fillId="27" borderId="30" xfId="37" applyFont="1" applyFill="1" applyBorder="1" applyAlignment="1">
      <alignment horizontal="center" vertical="center" wrapText="1"/>
    </xf>
    <xf numFmtId="0" fontId="23" fillId="27" borderId="28" xfId="37" applyFont="1" applyFill="1" applyBorder="1" applyAlignment="1">
      <alignment horizontal="left" vertical="center" wrapText="1"/>
    </xf>
    <xf numFmtId="164" fontId="30" fillId="27" borderId="28" xfId="0" applyNumberFormat="1" applyFont="1" applyFill="1" applyBorder="1" applyAlignment="1">
      <alignment horizontal="center" vertical="center" wrapText="1"/>
    </xf>
    <xf numFmtId="0" fontId="36" fillId="27" borderId="12" xfId="0" applyFont="1" applyFill="1" applyBorder="1" applyAlignment="1">
      <alignment vertical="center" wrapText="1"/>
    </xf>
    <xf numFmtId="2" fontId="34" fillId="27" borderId="28" xfId="0" applyNumberFormat="1" applyFont="1" applyFill="1" applyBorder="1" applyAlignment="1">
      <alignment horizontal="center" vertical="center" wrapText="1"/>
    </xf>
    <xf numFmtId="0" fontId="36" fillId="27" borderId="28" xfId="0" applyFont="1" applyFill="1" applyBorder="1" applyAlignment="1">
      <alignment vertical="center" wrapText="1"/>
    </xf>
    <xf numFmtId="0" fontId="35" fillId="27" borderId="28" xfId="0" applyFont="1" applyFill="1" applyBorder="1"/>
    <xf numFmtId="0" fontId="21" fillId="27" borderId="28" xfId="0" applyFont="1" applyFill="1" applyBorder="1" applyAlignment="1">
      <alignment vertical="center" wrapText="1"/>
    </xf>
    <xf numFmtId="2" fontId="30" fillId="27" borderId="39" xfId="0" applyNumberFormat="1" applyFont="1" applyFill="1" applyBorder="1" applyAlignment="1">
      <alignment horizontal="center" vertical="center" wrapText="1"/>
    </xf>
    <xf numFmtId="2" fontId="30" fillId="27" borderId="32" xfId="0" applyNumberFormat="1" applyFont="1" applyFill="1" applyBorder="1" applyAlignment="1">
      <alignment horizontal="center" vertical="center" wrapText="1"/>
    </xf>
    <xf numFmtId="2" fontId="30" fillId="27" borderId="28" xfId="0" applyNumberFormat="1" applyFont="1" applyFill="1" applyBorder="1" applyAlignment="1">
      <alignment horizontal="center" vertical="center" wrapText="1"/>
    </xf>
    <xf numFmtId="2" fontId="26" fillId="27" borderId="36" xfId="0" applyNumberFormat="1" applyFont="1" applyFill="1" applyBorder="1" applyAlignment="1">
      <alignment horizontal="center" vertical="center" wrapText="1"/>
    </xf>
    <xf numFmtId="2" fontId="26" fillId="26" borderId="35" xfId="0" applyNumberFormat="1" applyFont="1" applyFill="1" applyBorder="1" applyAlignment="1">
      <alignment horizontal="center" vertical="center" wrapText="1"/>
    </xf>
    <xf numFmtId="0" fontId="37" fillId="29" borderId="25" xfId="0" applyFont="1" applyFill="1" applyBorder="1" applyAlignment="1">
      <alignment horizontal="center" vertical="center" wrapText="1"/>
    </xf>
    <xf numFmtId="0" fontId="37" fillId="29" borderId="36" xfId="0" applyFont="1" applyFill="1" applyBorder="1" applyAlignment="1">
      <alignment horizontal="center" vertical="center" wrapText="1"/>
    </xf>
    <xf numFmtId="0" fontId="21" fillId="27" borderId="14" xfId="0" applyFont="1" applyFill="1" applyBorder="1" applyAlignment="1">
      <alignment horizontal="left" vertical="center" wrapText="1"/>
    </xf>
    <xf numFmtId="2" fontId="34" fillId="27" borderId="30" xfId="0" applyNumberFormat="1" applyFont="1" applyFill="1" applyBorder="1" applyAlignment="1">
      <alignment horizontal="center" vertical="center" wrapText="1"/>
    </xf>
    <xf numFmtId="0" fontId="34" fillId="27" borderId="31" xfId="0" applyNumberFormat="1" applyFont="1" applyFill="1" applyBorder="1" applyAlignment="1">
      <alignment horizontal="center" vertical="center" wrapText="1"/>
    </xf>
    <xf numFmtId="0" fontId="30" fillId="27" borderId="55" xfId="0" applyFont="1" applyFill="1" applyBorder="1" applyAlignment="1">
      <alignment horizontal="center" vertical="center" wrapText="1"/>
    </xf>
    <xf numFmtId="0" fontId="31" fillId="27" borderId="39" xfId="0" applyFont="1" applyFill="1" applyBorder="1" applyAlignment="1">
      <alignment horizontal="center" vertical="center" wrapText="1"/>
    </xf>
    <xf numFmtId="0" fontId="30" fillId="27" borderId="28" xfId="0" applyNumberFormat="1" applyFont="1" applyFill="1" applyBorder="1" applyAlignment="1">
      <alignment horizontal="center" vertical="center" wrapText="1"/>
    </xf>
    <xf numFmtId="0" fontId="31" fillId="27" borderId="30" xfId="0" applyNumberFormat="1" applyFont="1" applyFill="1" applyBorder="1" applyAlignment="1">
      <alignment horizontal="center" vertical="center" wrapText="1"/>
    </xf>
    <xf numFmtId="0" fontId="30" fillId="27" borderId="31" xfId="0" applyNumberFormat="1" applyFont="1" applyFill="1" applyBorder="1" applyAlignment="1">
      <alignment horizontal="center" vertical="center" wrapText="1"/>
    </xf>
    <xf numFmtId="0" fontId="31" fillId="27" borderId="32" xfId="0" applyNumberFormat="1" applyFont="1" applyFill="1" applyBorder="1" applyAlignment="1">
      <alignment horizontal="center" vertical="center" wrapText="1"/>
    </xf>
    <xf numFmtId="0" fontId="30" fillId="27" borderId="39" xfId="0" applyFont="1" applyFill="1" applyBorder="1" applyAlignment="1">
      <alignment horizontal="center" vertical="center" wrapText="1"/>
    </xf>
    <xf numFmtId="0" fontId="30" fillId="27" borderId="40" xfId="0" applyFont="1" applyFill="1" applyBorder="1" applyAlignment="1">
      <alignment horizontal="center" vertical="center" wrapText="1"/>
    </xf>
    <xf numFmtId="167" fontId="30" fillId="27" borderId="37" xfId="0" applyNumberFormat="1" applyFont="1" applyFill="1" applyBorder="1" applyAlignment="1">
      <alignment horizontal="center" vertical="center" wrapText="1"/>
    </xf>
    <xf numFmtId="0" fontId="34" fillId="27" borderId="32" xfId="0" applyFont="1" applyFill="1" applyBorder="1" applyAlignment="1">
      <alignment horizontal="center" vertical="center"/>
    </xf>
    <xf numFmtId="0" fontId="23" fillId="26" borderId="37" xfId="0" applyFont="1" applyFill="1" applyBorder="1" applyAlignment="1">
      <alignment horizontal="left" vertical="center" wrapText="1"/>
    </xf>
    <xf numFmtId="0" fontId="30" fillId="26" borderId="37" xfId="0" applyNumberFormat="1" applyFont="1" applyFill="1" applyBorder="1" applyAlignment="1">
      <alignment horizontal="center" vertical="center"/>
    </xf>
    <xf numFmtId="164" fontId="30" fillId="26" borderId="37" xfId="0" applyNumberFormat="1" applyFont="1" applyFill="1" applyBorder="1" applyAlignment="1">
      <alignment horizontal="center" vertical="center"/>
    </xf>
    <xf numFmtId="0" fontId="30" fillId="26" borderId="38" xfId="0" applyNumberFormat="1" applyFont="1" applyFill="1" applyBorder="1" applyAlignment="1">
      <alignment horizontal="center" vertical="center"/>
    </xf>
    <xf numFmtId="0" fontId="23" fillId="26" borderId="28" xfId="0" applyFont="1" applyFill="1" applyBorder="1" applyAlignment="1">
      <alignment horizontal="left" vertical="center" wrapText="1"/>
    </xf>
    <xf numFmtId="0" fontId="30" fillId="26" borderId="13" xfId="0" applyNumberFormat="1" applyFont="1" applyFill="1" applyBorder="1" applyAlignment="1">
      <alignment horizontal="center" vertical="center"/>
    </xf>
    <xf numFmtId="164" fontId="30" fillId="26" borderId="13" xfId="0" applyNumberFormat="1" applyFont="1" applyFill="1" applyBorder="1" applyAlignment="1">
      <alignment horizontal="center" vertical="center"/>
    </xf>
    <xf numFmtId="0" fontId="30" fillId="26" borderId="40" xfId="0" applyNumberFormat="1" applyFont="1" applyFill="1" applyBorder="1" applyAlignment="1">
      <alignment horizontal="center" vertical="center"/>
    </xf>
    <xf numFmtId="0" fontId="23" fillId="26" borderId="13" xfId="0" applyFont="1" applyFill="1" applyBorder="1" applyAlignment="1">
      <alignment horizontal="left" vertical="center" wrapText="1"/>
    </xf>
    <xf numFmtId="0" fontId="30" fillId="26" borderId="31" xfId="0" applyNumberFormat="1" applyFont="1" applyFill="1" applyBorder="1" applyAlignment="1">
      <alignment horizontal="center" vertical="center"/>
    </xf>
    <xf numFmtId="164" fontId="30" fillId="26" borderId="31" xfId="0" applyNumberFormat="1" applyFont="1" applyFill="1" applyBorder="1" applyAlignment="1">
      <alignment horizontal="center" vertical="center"/>
    </xf>
    <xf numFmtId="0" fontId="30" fillId="26" borderId="32" xfId="0" applyNumberFormat="1" applyFont="1" applyFill="1" applyBorder="1" applyAlignment="1">
      <alignment horizontal="center" vertical="center"/>
    </xf>
    <xf numFmtId="0" fontId="23" fillId="27" borderId="13" xfId="0" applyFont="1" applyFill="1" applyBorder="1" applyAlignment="1">
      <alignment horizontal="left" vertical="top" wrapText="1"/>
    </xf>
    <xf numFmtId="0" fontId="37" fillId="27" borderId="31" xfId="0" applyFont="1" applyFill="1" applyBorder="1" applyAlignment="1">
      <alignment vertical="center" wrapText="1"/>
    </xf>
    <xf numFmtId="167" fontId="34" fillId="27" borderId="28" xfId="0" applyNumberFormat="1" applyFont="1" applyFill="1" applyBorder="1" applyAlignment="1">
      <alignment horizontal="center" vertical="center" wrapText="1"/>
    </xf>
    <xf numFmtId="0" fontId="36" fillId="27" borderId="28" xfId="0" applyFont="1" applyFill="1" applyBorder="1" applyAlignment="1">
      <alignment horizontal="left" vertical="center" wrapText="1"/>
    </xf>
    <xf numFmtId="167" fontId="34" fillId="27" borderId="12" xfId="0" applyNumberFormat="1" applyFont="1" applyFill="1" applyBorder="1" applyAlignment="1">
      <alignment horizontal="center" vertical="center" wrapText="1"/>
    </xf>
    <xf numFmtId="164" fontId="34" fillId="27" borderId="39" xfId="0" applyNumberFormat="1" applyFont="1" applyFill="1" applyBorder="1" applyAlignment="1">
      <alignment horizontal="center" vertical="center" wrapText="1"/>
    </xf>
    <xf numFmtId="0" fontId="36" fillId="27" borderId="31" xfId="0" applyNumberFormat="1" applyFont="1" applyFill="1" applyBorder="1" applyAlignment="1">
      <alignment horizontal="left" vertical="center" wrapText="1"/>
    </xf>
    <xf numFmtId="0" fontId="34" fillId="27" borderId="31" xfId="0" applyFont="1" applyFill="1" applyBorder="1" applyAlignment="1">
      <alignment horizontal="center" vertical="center" wrapText="1"/>
    </xf>
    <xf numFmtId="0" fontId="37" fillId="27" borderId="31" xfId="0" applyFont="1" applyFill="1" applyBorder="1" applyAlignment="1">
      <alignment horizontal="left" vertical="center" wrapText="1"/>
    </xf>
    <xf numFmtId="0" fontId="34" fillId="27" borderId="32" xfId="0" applyFont="1" applyFill="1" applyBorder="1" applyAlignment="1">
      <alignment horizontal="center" vertical="center" wrapText="1"/>
    </xf>
    <xf numFmtId="0" fontId="23" fillId="28" borderId="28" xfId="0" applyFont="1" applyFill="1" applyBorder="1" applyAlignment="1">
      <alignment horizontal="center" vertical="center" wrapText="1"/>
    </xf>
    <xf numFmtId="0" fontId="23" fillId="28" borderId="31" xfId="0" applyFont="1" applyFill="1" applyBorder="1" applyAlignment="1">
      <alignment horizontal="center" vertical="center" wrapText="1"/>
    </xf>
    <xf numFmtId="0" fontId="37" fillId="29" borderId="34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3" fillId="28" borderId="37" xfId="0" applyFont="1" applyFill="1" applyBorder="1" applyAlignment="1">
      <alignment horizontal="center" vertical="center" wrapText="1"/>
    </xf>
    <xf numFmtId="0" fontId="23" fillId="28" borderId="38" xfId="0" applyFont="1" applyFill="1" applyBorder="1" applyAlignment="1">
      <alignment horizontal="center" vertical="center" wrapText="1"/>
    </xf>
    <xf numFmtId="0" fontId="21" fillId="28" borderId="15" xfId="0" applyFont="1" applyFill="1" applyBorder="1" applyAlignment="1">
      <alignment horizontal="center" vertical="center" wrapText="1"/>
    </xf>
    <xf numFmtId="0" fontId="21" fillId="28" borderId="25" xfId="0" applyFont="1" applyFill="1" applyBorder="1" applyAlignment="1">
      <alignment horizontal="center" vertical="center" wrapText="1"/>
    </xf>
    <xf numFmtId="0" fontId="23" fillId="28" borderId="30" xfId="0" applyFont="1" applyFill="1" applyBorder="1" applyAlignment="1">
      <alignment horizontal="center" vertical="center" wrapText="1"/>
    </xf>
    <xf numFmtId="0" fontId="37" fillId="29" borderId="54" xfId="0" applyFont="1" applyFill="1" applyBorder="1" applyAlignment="1">
      <alignment horizontal="center" vertical="center" wrapText="1"/>
    </xf>
    <xf numFmtId="0" fontId="37" fillId="29" borderId="53" xfId="0" applyFont="1" applyFill="1" applyBorder="1" applyAlignment="1">
      <alignment horizontal="center" vertical="center" wrapText="1"/>
    </xf>
    <xf numFmtId="0" fontId="37" fillId="29" borderId="25" xfId="0" applyFont="1" applyFill="1" applyBorder="1" applyAlignment="1">
      <alignment horizontal="center" vertical="center" wrapText="1"/>
    </xf>
    <xf numFmtId="0" fontId="37" fillId="29" borderId="28" xfId="0" applyFont="1" applyFill="1" applyBorder="1" applyAlignment="1">
      <alignment horizontal="center" vertical="center" wrapText="1"/>
    </xf>
    <xf numFmtId="0" fontId="37" fillId="29" borderId="23" xfId="0" applyFont="1" applyFill="1" applyBorder="1" applyAlignment="1">
      <alignment horizontal="center" vertical="center" wrapText="1"/>
    </xf>
    <xf numFmtId="0" fontId="37" fillId="25" borderId="53" xfId="0" applyFont="1" applyFill="1" applyBorder="1" applyAlignment="1">
      <alignment horizontal="center" vertical="center" wrapText="1"/>
    </xf>
    <xf numFmtId="0" fontId="37" fillId="25" borderId="34" xfId="0" applyFont="1" applyFill="1" applyBorder="1" applyAlignment="1">
      <alignment horizontal="center" vertical="center" wrapText="1"/>
    </xf>
    <xf numFmtId="0" fontId="37" fillId="25" borderId="54" xfId="0" applyFont="1" applyFill="1" applyBorder="1" applyAlignment="1">
      <alignment horizontal="center" vertical="center" wrapText="1"/>
    </xf>
    <xf numFmtId="0" fontId="37" fillId="29" borderId="15" xfId="0" applyFont="1" applyFill="1" applyBorder="1" applyAlignment="1">
      <alignment horizontal="center" vertical="center" wrapText="1"/>
    </xf>
    <xf numFmtId="0" fontId="21" fillId="29" borderId="15" xfId="0" applyFont="1" applyFill="1" applyBorder="1" applyAlignment="1">
      <alignment horizontal="center" vertical="center" wrapText="1"/>
    </xf>
    <xf numFmtId="0" fontId="21" fillId="29" borderId="23" xfId="0" applyFont="1" applyFill="1" applyBorder="1" applyAlignment="1">
      <alignment horizontal="center" vertical="center" wrapText="1"/>
    </xf>
    <xf numFmtId="0" fontId="36" fillId="25" borderId="23" xfId="0" applyFont="1" applyFill="1" applyBorder="1" applyAlignment="1">
      <alignment horizontal="center" vertical="center" wrapText="1"/>
    </xf>
    <xf numFmtId="0" fontId="37" fillId="25" borderId="11" xfId="0" applyFont="1" applyFill="1" applyBorder="1" applyAlignment="1">
      <alignment horizontal="center" vertical="center" wrapText="1"/>
    </xf>
    <xf numFmtId="0" fontId="37" fillId="27" borderId="15" xfId="0" applyFont="1" applyFill="1" applyBorder="1" applyAlignment="1">
      <alignment horizontal="center" vertical="center" wrapText="1"/>
    </xf>
    <xf numFmtId="0" fontId="37" fillId="27" borderId="25" xfId="0" applyFont="1" applyFill="1" applyBorder="1" applyAlignment="1">
      <alignment horizontal="center" vertical="center" wrapText="1"/>
    </xf>
    <xf numFmtId="0" fontId="37" fillId="27" borderId="23" xfId="0" applyFont="1" applyFill="1" applyBorder="1" applyAlignment="1">
      <alignment horizontal="center" vertical="center" wrapText="1"/>
    </xf>
    <xf numFmtId="0" fontId="37" fillId="25" borderId="15" xfId="0" applyFont="1" applyFill="1" applyBorder="1" applyAlignment="1">
      <alignment horizontal="center" vertical="center" wrapText="1"/>
    </xf>
    <xf numFmtId="0" fontId="37" fillId="25" borderId="25" xfId="0" applyFont="1" applyFill="1" applyBorder="1" applyAlignment="1">
      <alignment horizontal="center" vertical="center" wrapText="1"/>
    </xf>
    <xf numFmtId="0" fontId="37" fillId="25" borderId="23" xfId="0" applyFont="1" applyFill="1" applyBorder="1" applyAlignment="1">
      <alignment horizontal="center" vertical="center" wrapText="1"/>
    </xf>
    <xf numFmtId="0" fontId="37" fillId="25" borderId="18" xfId="0" applyFont="1" applyFill="1" applyBorder="1" applyAlignment="1">
      <alignment horizontal="center" vertical="center" wrapText="1"/>
    </xf>
    <xf numFmtId="0" fontId="37" fillId="25" borderId="24" xfId="0" applyFont="1" applyFill="1" applyBorder="1" applyAlignment="1">
      <alignment horizontal="center" vertical="center" wrapText="1"/>
    </xf>
    <xf numFmtId="0" fontId="37" fillId="25" borderId="50" xfId="0" applyFont="1" applyFill="1" applyBorder="1" applyAlignment="1">
      <alignment horizontal="center" vertical="center" wrapText="1"/>
    </xf>
    <xf numFmtId="0" fontId="37" fillId="25" borderId="51" xfId="0" applyFont="1" applyFill="1" applyBorder="1" applyAlignment="1">
      <alignment horizontal="center" vertical="center" wrapText="1"/>
    </xf>
    <xf numFmtId="0" fontId="37" fillId="25" borderId="36" xfId="0" applyFont="1" applyFill="1" applyBorder="1" applyAlignment="1">
      <alignment horizontal="center" vertical="center" wrapText="1"/>
    </xf>
    <xf numFmtId="0" fontId="37" fillId="25" borderId="33" xfId="0" applyFont="1" applyFill="1" applyBorder="1" applyAlignment="1">
      <alignment horizontal="center" vertical="center" wrapText="1"/>
    </xf>
    <xf numFmtId="0" fontId="37" fillId="25" borderId="52" xfId="0" applyFont="1" applyFill="1" applyBorder="1" applyAlignment="1">
      <alignment horizontal="center" vertical="center" wrapText="1"/>
    </xf>
    <xf numFmtId="0" fontId="36" fillId="26" borderId="18" xfId="0" applyFont="1" applyFill="1" applyBorder="1" applyAlignment="1">
      <alignment horizontal="center" vertical="center" wrapText="1"/>
    </xf>
    <xf numFmtId="0" fontId="36" fillId="26" borderId="24" xfId="0" applyFont="1" applyFill="1" applyBorder="1" applyAlignment="1">
      <alignment horizontal="center" vertical="center" wrapText="1"/>
    </xf>
    <xf numFmtId="0" fontId="36" fillId="26" borderId="52" xfId="0" applyFont="1" applyFill="1" applyBorder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O119"/>
  <sheetViews>
    <sheetView tabSelected="1" view="pageBreakPreview" topLeftCell="A105" zoomScale="66" zoomScaleSheetLayoutView="66" workbookViewId="0">
      <selection activeCell="A44" sqref="A44:A47"/>
    </sheetView>
  </sheetViews>
  <sheetFormatPr defaultRowHeight="12.75" x14ac:dyDescent="0.2"/>
  <cols>
    <col min="1" max="1" width="27" customWidth="1"/>
    <col min="2" max="2" width="78.140625" customWidth="1"/>
    <col min="3" max="3" width="19" customWidth="1"/>
    <col min="4" max="4" width="14.140625" customWidth="1"/>
    <col min="5" max="5" width="13.28515625" customWidth="1"/>
    <col min="6" max="6" width="15.5703125" customWidth="1"/>
    <col min="7" max="7" width="14.85546875" customWidth="1"/>
    <col min="8" max="8" width="10.140625" customWidth="1"/>
  </cols>
  <sheetData>
    <row r="1" spans="1:7" x14ac:dyDescent="0.2">
      <c r="A1" s="282" t="s">
        <v>133</v>
      </c>
      <c r="B1" s="282"/>
      <c r="C1" s="282"/>
      <c r="D1" s="282"/>
      <c r="E1" s="282"/>
      <c r="F1" s="282"/>
      <c r="G1" s="282"/>
    </row>
    <row r="2" spans="1:7" ht="13.5" thickBot="1" x14ac:dyDescent="0.25">
      <c r="A2" s="282"/>
      <c r="B2" s="282"/>
      <c r="C2" s="282"/>
      <c r="D2" s="282"/>
      <c r="E2" s="282"/>
      <c r="F2" s="282"/>
      <c r="G2" s="282"/>
    </row>
    <row r="3" spans="1:7" ht="15.75" x14ac:dyDescent="0.2">
      <c r="A3" s="285" t="s">
        <v>7</v>
      </c>
      <c r="B3" s="283" t="s">
        <v>40</v>
      </c>
      <c r="C3" s="283" t="s">
        <v>6</v>
      </c>
      <c r="D3" s="283"/>
      <c r="E3" s="283"/>
      <c r="F3" s="283"/>
      <c r="G3" s="284"/>
    </row>
    <row r="4" spans="1:7" ht="15.75" x14ac:dyDescent="0.2">
      <c r="A4" s="286"/>
      <c r="B4" s="279"/>
      <c r="C4" s="279" t="s">
        <v>0</v>
      </c>
      <c r="D4" s="279" t="s">
        <v>1</v>
      </c>
      <c r="E4" s="279"/>
      <c r="F4" s="279"/>
      <c r="G4" s="287"/>
    </row>
    <row r="5" spans="1:7" ht="28.5" x14ac:dyDescent="0.2">
      <c r="A5" s="286"/>
      <c r="B5" s="280"/>
      <c r="C5" s="280"/>
      <c r="D5" s="38" t="s">
        <v>4</v>
      </c>
      <c r="E5" s="38" t="s">
        <v>3</v>
      </c>
      <c r="F5" s="38" t="s">
        <v>2</v>
      </c>
      <c r="G5" s="39" t="s">
        <v>5</v>
      </c>
    </row>
    <row r="6" spans="1:7" ht="18.75" x14ac:dyDescent="0.2">
      <c r="A6" s="281" t="s">
        <v>14</v>
      </c>
      <c r="B6" s="68" t="s">
        <v>41</v>
      </c>
      <c r="C6" s="246">
        <v>14468.973</v>
      </c>
      <c r="D6" s="246">
        <v>700.96199999999999</v>
      </c>
      <c r="E6" s="246"/>
      <c r="F6" s="246">
        <v>13768.011</v>
      </c>
      <c r="G6" s="167"/>
    </row>
    <row r="7" spans="1:7" ht="51" customHeight="1" x14ac:dyDescent="0.2">
      <c r="A7" s="281"/>
      <c r="B7" s="190" t="s">
        <v>131</v>
      </c>
      <c r="C7" s="75">
        <v>7348.1869999999999</v>
      </c>
      <c r="D7" s="75"/>
      <c r="E7" s="75">
        <v>2143.0880000000002</v>
      </c>
      <c r="F7" s="75">
        <v>4518.0690000000004</v>
      </c>
      <c r="G7" s="168">
        <v>687.03</v>
      </c>
    </row>
    <row r="8" spans="1:7" ht="47.25" x14ac:dyDescent="0.2">
      <c r="A8" s="288" t="s">
        <v>24</v>
      </c>
      <c r="B8" s="68" t="s">
        <v>123</v>
      </c>
      <c r="C8" s="221">
        <v>2.8</v>
      </c>
      <c r="D8" s="221"/>
      <c r="E8" s="221"/>
      <c r="F8" s="221">
        <v>2.8</v>
      </c>
      <c r="G8" s="222"/>
    </row>
    <row r="9" spans="1:7" ht="18.75" x14ac:dyDescent="0.2">
      <c r="A9" s="289"/>
      <c r="B9" s="68" t="s">
        <v>41</v>
      </c>
      <c r="C9" s="221">
        <f>F9+D9+E9+G9</f>
        <v>0</v>
      </c>
      <c r="D9" s="221"/>
      <c r="E9" s="221"/>
      <c r="F9" s="221">
        <v>0</v>
      </c>
      <c r="G9" s="222"/>
    </row>
    <row r="10" spans="1:7" ht="18.75" x14ac:dyDescent="0.2">
      <c r="A10" s="288" t="s">
        <v>25</v>
      </c>
      <c r="B10" s="223" t="s">
        <v>115</v>
      </c>
      <c r="C10" s="224">
        <v>102.848</v>
      </c>
      <c r="D10" s="221"/>
      <c r="E10" s="72"/>
      <c r="F10" s="225">
        <v>102.8</v>
      </c>
      <c r="G10" s="226"/>
    </row>
    <row r="11" spans="1:7" ht="18.75" x14ac:dyDescent="0.2">
      <c r="A11" s="289"/>
      <c r="B11" s="227" t="s">
        <v>95</v>
      </c>
      <c r="C11" s="228">
        <v>83</v>
      </c>
      <c r="D11" s="221"/>
      <c r="E11" s="221"/>
      <c r="F11" s="228">
        <v>83</v>
      </c>
      <c r="G11" s="229"/>
    </row>
    <row r="12" spans="1:7" ht="18.75" x14ac:dyDescent="0.2">
      <c r="A12" s="288" t="s">
        <v>26</v>
      </c>
      <c r="B12" s="230" t="s">
        <v>90</v>
      </c>
      <c r="C12" s="72">
        <f>F12</f>
        <v>0</v>
      </c>
      <c r="D12" s="231"/>
      <c r="E12" s="72"/>
      <c r="F12" s="72"/>
      <c r="G12" s="130"/>
    </row>
    <row r="13" spans="1:7" ht="18.75" x14ac:dyDescent="0.2">
      <c r="A13" s="290"/>
      <c r="B13" s="223" t="s">
        <v>97</v>
      </c>
      <c r="C13" s="72">
        <f>F13</f>
        <v>0</v>
      </c>
      <c r="D13" s="231"/>
      <c r="E13" s="72"/>
      <c r="F13" s="72"/>
      <c r="G13" s="130"/>
    </row>
    <row r="14" spans="1:7" ht="18.75" x14ac:dyDescent="0.2">
      <c r="A14" s="289"/>
      <c r="B14" s="68" t="s">
        <v>30</v>
      </c>
      <c r="C14" s="53"/>
      <c r="D14" s="53"/>
      <c r="E14" s="53"/>
      <c r="F14" s="53"/>
      <c r="G14" s="130"/>
    </row>
    <row r="15" spans="1:7" ht="18.75" x14ac:dyDescent="0.2">
      <c r="A15" s="290" t="s">
        <v>17</v>
      </c>
      <c r="B15" s="232" t="s">
        <v>57</v>
      </c>
      <c r="C15" s="168">
        <v>1912.63</v>
      </c>
      <c r="D15" s="168"/>
      <c r="E15" s="168"/>
      <c r="F15" s="168">
        <v>1499.63</v>
      </c>
      <c r="G15" s="168">
        <v>413</v>
      </c>
    </row>
    <row r="16" spans="1:7" ht="18.75" x14ac:dyDescent="0.2">
      <c r="A16" s="290"/>
      <c r="B16" s="232" t="s">
        <v>73</v>
      </c>
      <c r="C16" s="233">
        <f>D16+F16</f>
        <v>0</v>
      </c>
      <c r="D16" s="233">
        <v>0</v>
      </c>
      <c r="E16" s="168"/>
      <c r="F16" s="168">
        <v>0</v>
      </c>
      <c r="G16" s="167"/>
    </row>
    <row r="17" spans="1:7" ht="18.75" x14ac:dyDescent="0.2">
      <c r="A17" s="289"/>
      <c r="B17" s="234" t="s">
        <v>127</v>
      </c>
      <c r="C17" s="168">
        <v>1051.17</v>
      </c>
      <c r="D17" s="168"/>
      <c r="E17" s="168"/>
      <c r="F17" s="168">
        <v>543.92999999999995</v>
      </c>
      <c r="G17" s="167">
        <v>507.27</v>
      </c>
    </row>
    <row r="18" spans="1:7" ht="18.75" x14ac:dyDescent="0.25">
      <c r="A18" s="281" t="s">
        <v>18</v>
      </c>
      <c r="B18" s="234" t="s">
        <v>117</v>
      </c>
      <c r="C18" s="233">
        <v>121</v>
      </c>
      <c r="D18" s="235"/>
      <c r="E18" s="233"/>
      <c r="F18" s="233">
        <v>0</v>
      </c>
      <c r="G18" s="245">
        <v>121</v>
      </c>
    </row>
    <row r="19" spans="1:7" ht="18.75" x14ac:dyDescent="0.2">
      <c r="A19" s="281"/>
      <c r="B19" s="236" t="s">
        <v>92</v>
      </c>
      <c r="C19" s="53">
        <f>F19</f>
        <v>0</v>
      </c>
      <c r="D19" s="53"/>
      <c r="E19" s="53"/>
      <c r="F19" s="53">
        <v>0</v>
      </c>
      <c r="G19" s="112"/>
    </row>
    <row r="20" spans="1:7" ht="18.75" x14ac:dyDescent="0.2">
      <c r="A20" s="242"/>
      <c r="B20" s="94" t="s">
        <v>41</v>
      </c>
      <c r="C20" s="53">
        <v>436.52600000000001</v>
      </c>
      <c r="D20" s="53"/>
      <c r="E20" s="53"/>
      <c r="F20" s="53">
        <v>436.52600000000001</v>
      </c>
      <c r="G20" s="112"/>
    </row>
    <row r="21" spans="1:7" ht="18.75" x14ac:dyDescent="0.2">
      <c r="A21" s="242" t="s">
        <v>37</v>
      </c>
      <c r="B21" s="64" t="s">
        <v>69</v>
      </c>
      <c r="C21" s="120">
        <v>15</v>
      </c>
      <c r="D21" s="120"/>
      <c r="E21" s="120"/>
      <c r="F21" s="120">
        <v>15</v>
      </c>
      <c r="G21" s="121"/>
    </row>
    <row r="22" spans="1:7" ht="18.75" x14ac:dyDescent="0.2">
      <c r="A22" s="243"/>
      <c r="B22" s="64" t="s">
        <v>87</v>
      </c>
      <c r="C22" s="120">
        <f>F22</f>
        <v>0</v>
      </c>
      <c r="D22" s="120"/>
      <c r="E22" s="120"/>
      <c r="F22" s="120">
        <v>0</v>
      </c>
      <c r="G22" s="122"/>
    </row>
    <row r="23" spans="1:7" ht="34.5" customHeight="1" x14ac:dyDescent="0.2">
      <c r="A23" s="291" t="s">
        <v>68</v>
      </c>
      <c r="B23" s="270" t="s">
        <v>135</v>
      </c>
      <c r="C23" s="271">
        <v>288.95499999999998</v>
      </c>
      <c r="D23" s="271"/>
      <c r="E23" s="271">
        <v>198.01499999999999</v>
      </c>
      <c r="F23" s="271">
        <v>29.24</v>
      </c>
      <c r="G23" s="233">
        <v>61.7</v>
      </c>
    </row>
    <row r="24" spans="1:7" ht="18.75" x14ac:dyDescent="0.2">
      <c r="A24" s="288" t="s">
        <v>19</v>
      </c>
      <c r="B24" s="68" t="s">
        <v>67</v>
      </c>
      <c r="C24" s="103">
        <f>D24+F24</f>
        <v>0</v>
      </c>
      <c r="D24" s="103"/>
      <c r="E24" s="103"/>
      <c r="F24" s="103"/>
      <c r="G24" s="73"/>
    </row>
    <row r="25" spans="1:7" ht="18.75" x14ac:dyDescent="0.2">
      <c r="A25" s="290"/>
      <c r="B25" s="94" t="s">
        <v>41</v>
      </c>
      <c r="C25" s="106">
        <v>1014</v>
      </c>
      <c r="D25" s="106"/>
      <c r="E25" s="106"/>
      <c r="F25" s="106">
        <v>1014</v>
      </c>
      <c r="G25" s="77"/>
    </row>
    <row r="26" spans="1:7" ht="48" customHeight="1" thickBot="1" x14ac:dyDescent="0.25">
      <c r="A26" s="292"/>
      <c r="B26" s="88" t="s">
        <v>120</v>
      </c>
      <c r="C26" s="106">
        <v>259</v>
      </c>
      <c r="D26" s="106"/>
      <c r="E26" s="106"/>
      <c r="F26" s="106">
        <v>40</v>
      </c>
      <c r="G26" s="256">
        <v>219</v>
      </c>
    </row>
    <row r="27" spans="1:7" ht="32.25" thickBot="1" x14ac:dyDescent="0.25">
      <c r="A27" s="169" t="s">
        <v>77</v>
      </c>
      <c r="B27" s="27"/>
      <c r="C27" s="28">
        <f>SUM(C6:C26)</f>
        <v>27104.089000000004</v>
      </c>
      <c r="D27" s="166">
        <f>SUM(D6:D26)</f>
        <v>700.96199999999999</v>
      </c>
      <c r="E27" s="7">
        <f>SUM(E6:E26)</f>
        <v>2341.1030000000001</v>
      </c>
      <c r="F27" s="26">
        <f>SUM(F6:F26)</f>
        <v>22053.006000000005</v>
      </c>
      <c r="G27" s="162">
        <f>SUM(G6:G26)</f>
        <v>2009</v>
      </c>
    </row>
    <row r="28" spans="1:7" ht="19.5" customHeight="1" x14ac:dyDescent="0.2">
      <c r="A28" s="293" t="s">
        <v>9</v>
      </c>
      <c r="B28" s="78" t="s">
        <v>126</v>
      </c>
      <c r="C28" s="85">
        <v>398</v>
      </c>
      <c r="D28" s="86"/>
      <c r="E28" s="59"/>
      <c r="F28" s="59">
        <v>398</v>
      </c>
      <c r="G28" s="87"/>
    </row>
    <row r="29" spans="1:7" ht="18.75" x14ac:dyDescent="0.2">
      <c r="A29" s="294"/>
      <c r="B29" s="88" t="s">
        <v>72</v>
      </c>
      <c r="C29" s="72"/>
      <c r="D29" s="72"/>
      <c r="E29" s="72"/>
      <c r="F29" s="72"/>
      <c r="G29" s="89"/>
    </row>
    <row r="30" spans="1:7" ht="32.25" thickBot="1" x14ac:dyDescent="0.25">
      <c r="A30" s="295"/>
      <c r="B30" s="64" t="s">
        <v>100</v>
      </c>
      <c r="C30" s="90">
        <v>469</v>
      </c>
      <c r="D30" s="75"/>
      <c r="E30" s="75"/>
      <c r="F30" s="90">
        <v>469</v>
      </c>
      <c r="G30" s="91"/>
    </row>
    <row r="31" spans="1:7" ht="32.25" thickBot="1" x14ac:dyDescent="0.25">
      <c r="A31" s="169" t="s">
        <v>78</v>
      </c>
      <c r="B31" s="23"/>
      <c r="C31" s="16">
        <f>SUM(C28:C30)</f>
        <v>867</v>
      </c>
      <c r="D31" s="16"/>
      <c r="E31" s="16"/>
      <c r="F31" s="16">
        <f>SUM(F28:F30)</f>
        <v>867</v>
      </c>
      <c r="G31" s="1"/>
    </row>
    <row r="32" spans="1:7" ht="34.5" customHeight="1" thickBot="1" x14ac:dyDescent="0.25">
      <c r="A32" s="170" t="s">
        <v>15</v>
      </c>
      <c r="B32" s="109" t="s">
        <v>60</v>
      </c>
      <c r="C32" s="110">
        <v>165.5</v>
      </c>
      <c r="D32" s="56"/>
      <c r="E32" s="56">
        <v>58.8</v>
      </c>
      <c r="F32" s="56"/>
      <c r="G32" s="111">
        <v>106.7</v>
      </c>
    </row>
    <row r="33" spans="1:8" ht="19.5" thickBot="1" x14ac:dyDescent="0.25">
      <c r="A33" s="170" t="s">
        <v>16</v>
      </c>
      <c r="B33" s="109" t="s">
        <v>60</v>
      </c>
      <c r="C33" s="110">
        <f>E33+D33+F33+G33</f>
        <v>0</v>
      </c>
      <c r="D33" s="56"/>
      <c r="E33" s="56">
        <v>0</v>
      </c>
      <c r="F33" s="56"/>
      <c r="G33" s="111">
        <v>0</v>
      </c>
    </row>
    <row r="34" spans="1:8" ht="18.75" x14ac:dyDescent="0.2">
      <c r="A34" s="296" t="s">
        <v>80</v>
      </c>
      <c r="B34" s="272" t="s">
        <v>137</v>
      </c>
      <c r="C34" s="273">
        <v>9628.5789999999997</v>
      </c>
      <c r="D34" s="273"/>
      <c r="E34" s="273"/>
      <c r="F34" s="273">
        <v>9628.5789999999997</v>
      </c>
      <c r="G34" s="274"/>
      <c r="H34" s="40"/>
    </row>
    <row r="35" spans="1:8" ht="18.75" x14ac:dyDescent="0.2">
      <c r="A35" s="290"/>
      <c r="B35" s="275" t="s">
        <v>67</v>
      </c>
      <c r="C35" s="276"/>
      <c r="D35" s="276"/>
      <c r="E35" s="276"/>
      <c r="F35" s="276"/>
      <c r="G35" s="167"/>
    </row>
    <row r="36" spans="1:8" ht="32.25" thickBot="1" x14ac:dyDescent="0.25">
      <c r="A36" s="292"/>
      <c r="B36" s="277" t="s">
        <v>138</v>
      </c>
      <c r="C36" s="276">
        <v>6159.8</v>
      </c>
      <c r="D36" s="276"/>
      <c r="E36" s="276">
        <v>471.78</v>
      </c>
      <c r="F36" s="276">
        <v>2835.5680000000002</v>
      </c>
      <c r="G36" s="278">
        <v>2852.5</v>
      </c>
    </row>
    <row r="37" spans="1:8" ht="36" customHeight="1" thickBot="1" x14ac:dyDescent="0.25">
      <c r="A37" s="214" t="s">
        <v>79</v>
      </c>
      <c r="B37" s="215"/>
      <c r="C37" s="216">
        <f>SUM(C34:C36)</f>
        <v>15788.379000000001</v>
      </c>
      <c r="D37" s="217"/>
      <c r="E37" s="217">
        <f>SUM(E36)</f>
        <v>471.78</v>
      </c>
      <c r="F37" s="216">
        <f>SUM(F34:F36)</f>
        <v>12464.147000000001</v>
      </c>
      <c r="G37" s="218">
        <f>SUM(G34:G36)</f>
        <v>2852.5</v>
      </c>
    </row>
    <row r="38" spans="1:8" ht="32.25" customHeight="1" x14ac:dyDescent="0.2">
      <c r="A38" s="297" t="s">
        <v>13</v>
      </c>
      <c r="B38" s="126" t="s">
        <v>41</v>
      </c>
      <c r="C38" s="127">
        <v>810.01599999999996</v>
      </c>
      <c r="D38" s="127"/>
      <c r="E38" s="127"/>
      <c r="F38" s="127">
        <v>810.01599999999996</v>
      </c>
      <c r="G38" s="128"/>
    </row>
    <row r="39" spans="1:8" ht="40.5" customHeight="1" thickBot="1" x14ac:dyDescent="0.25">
      <c r="A39" s="298"/>
      <c r="B39" s="57" t="s">
        <v>122</v>
      </c>
      <c r="C39" s="129">
        <v>926.34100000000001</v>
      </c>
      <c r="D39" s="129"/>
      <c r="E39" s="129"/>
      <c r="F39" s="129">
        <v>841.44500000000005</v>
      </c>
      <c r="G39" s="165">
        <v>84.896000000000001</v>
      </c>
    </row>
    <row r="40" spans="1:8" ht="37.5" customHeight="1" thickBot="1" x14ac:dyDescent="0.25">
      <c r="A40" s="169" t="s">
        <v>51</v>
      </c>
      <c r="B40" s="14"/>
      <c r="C40" s="37">
        <f>SUM(C38:C39)</f>
        <v>1736.357</v>
      </c>
      <c r="D40" s="15"/>
      <c r="E40" s="15"/>
      <c r="F40" s="37">
        <f>SUM(F38:F39)</f>
        <v>1651.461</v>
      </c>
      <c r="G40" s="37">
        <f>SUM(G38:G39)</f>
        <v>84.896000000000001</v>
      </c>
    </row>
    <row r="41" spans="1:8" ht="27.75" customHeight="1" thickBot="1" x14ac:dyDescent="0.25">
      <c r="A41" s="299" t="s">
        <v>10</v>
      </c>
      <c r="B41" s="60" t="s">
        <v>90</v>
      </c>
      <c r="C41" s="61">
        <v>123.3</v>
      </c>
      <c r="D41" s="192">
        <v>123.3</v>
      </c>
      <c r="E41" s="61"/>
      <c r="F41" s="59">
        <v>0</v>
      </c>
      <c r="G41" s="62"/>
    </row>
    <row r="42" spans="1:8" ht="63.75" thickBot="1" x14ac:dyDescent="0.25">
      <c r="A42" s="300" t="s">
        <v>58</v>
      </c>
      <c r="B42" s="55" t="s">
        <v>61</v>
      </c>
      <c r="C42" s="92">
        <v>12</v>
      </c>
      <c r="D42" s="92"/>
      <c r="E42" s="92"/>
      <c r="F42" s="92">
        <v>12</v>
      </c>
      <c r="G42" s="93"/>
    </row>
    <row r="43" spans="1:8" ht="19.5" thickBot="1" x14ac:dyDescent="0.25">
      <c r="A43" s="300" t="s">
        <v>11</v>
      </c>
      <c r="B43" s="55" t="s">
        <v>132</v>
      </c>
      <c r="C43" s="92">
        <v>29766.9</v>
      </c>
      <c r="D43" s="56"/>
      <c r="E43" s="56"/>
      <c r="F43" s="132"/>
      <c r="G43" s="132">
        <v>29766.9</v>
      </c>
    </row>
    <row r="44" spans="1:8" ht="18.75" x14ac:dyDescent="0.2">
      <c r="A44" s="301" t="s">
        <v>8</v>
      </c>
      <c r="B44" s="78" t="s">
        <v>91</v>
      </c>
      <c r="C44" s="247">
        <v>13018.641</v>
      </c>
      <c r="D44" s="131"/>
      <c r="E44" s="59">
        <v>1000</v>
      </c>
      <c r="F44" s="59">
        <v>12018.641</v>
      </c>
      <c r="G44" s="248"/>
    </row>
    <row r="45" spans="1:8" ht="18.75" x14ac:dyDescent="0.2">
      <c r="A45" s="302"/>
      <c r="B45" s="71" t="s">
        <v>105</v>
      </c>
      <c r="C45" s="249">
        <v>5455.8180000000002</v>
      </c>
      <c r="D45" s="249"/>
      <c r="E45" s="249"/>
      <c r="F45" s="249">
        <v>5455.8180000000002</v>
      </c>
      <c r="G45" s="250"/>
    </row>
    <row r="46" spans="1:8" ht="18.75" x14ac:dyDescent="0.2">
      <c r="A46" s="302"/>
      <c r="B46" s="71" t="s">
        <v>63</v>
      </c>
      <c r="C46" s="249"/>
      <c r="D46" s="249"/>
      <c r="E46" s="249"/>
      <c r="F46" s="249"/>
      <c r="G46" s="250"/>
    </row>
    <row r="47" spans="1:8" ht="19.5" thickBot="1" x14ac:dyDescent="0.25">
      <c r="A47" s="303"/>
      <c r="B47" s="74" t="s">
        <v>104</v>
      </c>
      <c r="C47" s="251">
        <v>2854.4110000000001</v>
      </c>
      <c r="D47" s="251"/>
      <c r="E47" s="251"/>
      <c r="F47" s="251">
        <v>2854.4110000000001</v>
      </c>
      <c r="G47" s="252"/>
    </row>
    <row r="48" spans="1:8" ht="32.25" customHeight="1" thickBot="1" x14ac:dyDescent="0.25">
      <c r="A48" s="169" t="s">
        <v>44</v>
      </c>
      <c r="B48" s="24"/>
      <c r="C48" s="30">
        <f>SUM(C44:C47)</f>
        <v>21328.87</v>
      </c>
      <c r="D48" s="30">
        <f t="shared" ref="D48:F48" si="0">SUM(D44:D47)</f>
        <v>0</v>
      </c>
      <c r="E48" s="30">
        <f t="shared" si="0"/>
        <v>1000</v>
      </c>
      <c r="F48" s="30">
        <f t="shared" si="0"/>
        <v>20328.87</v>
      </c>
      <c r="G48" s="43"/>
    </row>
    <row r="49" spans="1:7" ht="18.75" x14ac:dyDescent="0.2">
      <c r="A49" s="304" t="s">
        <v>20</v>
      </c>
      <c r="B49" s="68" t="s">
        <v>118</v>
      </c>
      <c r="C49" s="53">
        <v>199.95699999999999</v>
      </c>
      <c r="D49" s="69"/>
      <c r="E49" s="69"/>
      <c r="F49" s="53">
        <v>199.95699999999999</v>
      </c>
      <c r="G49" s="70"/>
    </row>
    <row r="50" spans="1:7" ht="18.75" x14ac:dyDescent="0.2">
      <c r="A50" s="305"/>
      <c r="B50" s="71" t="s">
        <v>108</v>
      </c>
      <c r="C50" s="72">
        <v>1351.761</v>
      </c>
      <c r="D50" s="69"/>
      <c r="E50" s="69"/>
      <c r="F50" s="72">
        <v>1351.761</v>
      </c>
      <c r="G50" s="73"/>
    </row>
    <row r="51" spans="1:7" ht="19.5" thickBot="1" x14ac:dyDescent="0.25">
      <c r="A51" s="306"/>
      <c r="B51" s="74" t="s">
        <v>109</v>
      </c>
      <c r="C51" s="75">
        <v>0</v>
      </c>
      <c r="D51" s="76"/>
      <c r="E51" s="76"/>
      <c r="F51" s="75">
        <v>0</v>
      </c>
      <c r="G51" s="77"/>
    </row>
    <row r="52" spans="1:7" ht="32.25" customHeight="1" thickBot="1" x14ac:dyDescent="0.25">
      <c r="A52" s="209" t="s">
        <v>45</v>
      </c>
      <c r="B52" s="17"/>
      <c r="C52" s="31">
        <f>SUM(C49:C51)</f>
        <v>1551.7179999999998</v>
      </c>
      <c r="D52" s="7"/>
      <c r="E52" s="7"/>
      <c r="F52" s="31">
        <f>SUM(F49:F51)</f>
        <v>1551.7179999999998</v>
      </c>
      <c r="G52" s="13"/>
    </row>
    <row r="53" spans="1:7" ht="18.75" x14ac:dyDescent="0.2">
      <c r="A53" s="304" t="s">
        <v>21</v>
      </c>
      <c r="B53" s="99" t="s">
        <v>67</v>
      </c>
      <c r="C53" s="100">
        <f>E53+F53</f>
        <v>0</v>
      </c>
      <c r="D53" s="101"/>
      <c r="E53" s="100"/>
      <c r="F53" s="101"/>
      <c r="G53" s="102"/>
    </row>
    <row r="54" spans="1:7" ht="18.75" x14ac:dyDescent="0.2">
      <c r="A54" s="305"/>
      <c r="B54" s="108" t="s">
        <v>41</v>
      </c>
      <c r="C54" s="103">
        <v>195.98099999999999</v>
      </c>
      <c r="D54" s="103"/>
      <c r="E54" s="104"/>
      <c r="F54" s="103">
        <v>195.98099999999999</v>
      </c>
      <c r="G54" s="70"/>
    </row>
    <row r="55" spans="1:7" ht="19.5" thickBot="1" x14ac:dyDescent="0.3">
      <c r="A55" s="306"/>
      <c r="B55" s="105" t="s">
        <v>129</v>
      </c>
      <c r="C55" s="106">
        <v>6880.42</v>
      </c>
      <c r="D55" s="106"/>
      <c r="E55" s="106"/>
      <c r="F55" s="106">
        <v>6880.42</v>
      </c>
      <c r="G55" s="107"/>
    </row>
    <row r="56" spans="1:7" ht="32.25" thickBot="1" x14ac:dyDescent="0.3">
      <c r="A56" s="171" t="s">
        <v>46</v>
      </c>
      <c r="B56" s="2"/>
      <c r="C56" s="31">
        <f>SUM(C54:C55)</f>
        <v>7076.4009999999998</v>
      </c>
      <c r="D56" s="7"/>
      <c r="E56" s="31">
        <f>SUM(E53:E55)</f>
        <v>0</v>
      </c>
      <c r="F56" s="31">
        <f>SUM(F53:F55)</f>
        <v>7076.4009999999998</v>
      </c>
      <c r="G56" s="13"/>
    </row>
    <row r="57" spans="1:7" ht="18.75" x14ac:dyDescent="0.2">
      <c r="A57" s="296" t="s">
        <v>22</v>
      </c>
      <c r="B57" s="78" t="s">
        <v>91</v>
      </c>
      <c r="C57" s="59">
        <v>1536.73</v>
      </c>
      <c r="D57" s="59"/>
      <c r="E57" s="59"/>
      <c r="F57" s="59">
        <v>1536.73</v>
      </c>
      <c r="G57" s="253"/>
    </row>
    <row r="58" spans="1:7" ht="18.75" x14ac:dyDescent="0.2">
      <c r="A58" s="290"/>
      <c r="B58" s="68" t="s">
        <v>112</v>
      </c>
      <c r="C58" s="72">
        <v>536.29</v>
      </c>
      <c r="D58" s="72"/>
      <c r="E58" s="72"/>
      <c r="F58" s="72">
        <v>536.29</v>
      </c>
      <c r="G58" s="253"/>
    </row>
    <row r="59" spans="1:7" ht="32.25" thickBot="1" x14ac:dyDescent="0.25">
      <c r="A59" s="292"/>
      <c r="B59" s="79" t="s">
        <v>113</v>
      </c>
      <c r="C59" s="80">
        <v>186.98</v>
      </c>
      <c r="D59" s="80"/>
      <c r="E59" s="80"/>
      <c r="F59" s="80">
        <v>186.98</v>
      </c>
      <c r="G59" s="254"/>
    </row>
    <row r="60" spans="1:7" ht="30.75" customHeight="1" thickBot="1" x14ac:dyDescent="0.25">
      <c r="A60" s="171" t="s">
        <v>43</v>
      </c>
      <c r="B60" s="54"/>
      <c r="C60" s="166">
        <f>SUM(C57:C59)</f>
        <v>2260</v>
      </c>
      <c r="D60" s="166"/>
      <c r="E60" s="166"/>
      <c r="F60" s="166">
        <f>SUM(F57:F59)</f>
        <v>2260</v>
      </c>
      <c r="G60" s="18"/>
    </row>
    <row r="61" spans="1:7" ht="18.75" x14ac:dyDescent="0.2">
      <c r="A61" s="307" t="s">
        <v>23</v>
      </c>
      <c r="B61" s="78" t="s">
        <v>84</v>
      </c>
      <c r="C61" s="151">
        <v>106.95</v>
      </c>
      <c r="D61" s="204"/>
      <c r="E61" s="204"/>
      <c r="F61" s="151">
        <v>106.95</v>
      </c>
      <c r="G61" s="204"/>
    </row>
    <row r="62" spans="1:7" ht="31.5" x14ac:dyDescent="0.2">
      <c r="A62" s="308"/>
      <c r="B62" s="97" t="s">
        <v>124</v>
      </c>
      <c r="C62" s="141">
        <v>2131.652</v>
      </c>
      <c r="D62" s="135"/>
      <c r="E62" s="136"/>
      <c r="F62" s="136">
        <v>2131.652</v>
      </c>
      <c r="G62" s="137"/>
    </row>
    <row r="63" spans="1:7" ht="18.75" x14ac:dyDescent="0.2">
      <c r="A63" s="308"/>
      <c r="B63" s="190" t="s">
        <v>102</v>
      </c>
      <c r="C63" s="138">
        <v>0</v>
      </c>
      <c r="D63" s="138"/>
      <c r="E63" s="138"/>
      <c r="F63" s="138">
        <v>0</v>
      </c>
      <c r="G63" s="139"/>
    </row>
    <row r="64" spans="1:7" ht="19.5" thickBot="1" x14ac:dyDescent="0.25">
      <c r="A64" s="308"/>
      <c r="B64" s="79" t="s">
        <v>67</v>
      </c>
      <c r="C64" s="138">
        <f>F64</f>
        <v>0</v>
      </c>
      <c r="D64" s="138"/>
      <c r="E64" s="138"/>
      <c r="F64" s="138"/>
      <c r="G64" s="140"/>
    </row>
    <row r="65" spans="1:7" ht="53.25" customHeight="1" thickBot="1" x14ac:dyDescent="0.25">
      <c r="A65" s="171" t="s">
        <v>42</v>
      </c>
      <c r="B65" s="189"/>
      <c r="C65" s="31">
        <f>SUM(C61:C64)</f>
        <v>2238.6019999999999</v>
      </c>
      <c r="D65" s="31">
        <f>SUM(D61:D64)</f>
        <v>0</v>
      </c>
      <c r="E65" s="31">
        <f>SUM(E61:E64)</f>
        <v>0</v>
      </c>
      <c r="F65" s="31">
        <f>SUM(F61:F64)</f>
        <v>2238.6019999999999</v>
      </c>
      <c r="G65" s="18">
        <f>SUM(G61:G63)</f>
        <v>0</v>
      </c>
    </row>
    <row r="66" spans="1:7" ht="18.75" x14ac:dyDescent="0.2">
      <c r="A66" s="309" t="s">
        <v>65</v>
      </c>
      <c r="B66" s="150" t="s">
        <v>98</v>
      </c>
      <c r="C66" s="134">
        <v>69.7</v>
      </c>
      <c r="D66" s="151"/>
      <c r="E66" s="152"/>
      <c r="F66" s="151">
        <v>69.7</v>
      </c>
      <c r="G66" s="153"/>
    </row>
    <row r="67" spans="1:7" ht="18.75" x14ac:dyDescent="0.2">
      <c r="A67" s="309"/>
      <c r="B67" s="154" t="s">
        <v>91</v>
      </c>
      <c r="C67" s="155">
        <v>0</v>
      </c>
      <c r="D67" s="156"/>
      <c r="E67" s="103"/>
      <c r="F67" s="103">
        <v>0</v>
      </c>
      <c r="G67" s="157"/>
    </row>
    <row r="68" spans="1:7" ht="19.5" thickBot="1" x14ac:dyDescent="0.25">
      <c r="A68" s="310"/>
      <c r="B68" s="158" t="s">
        <v>107</v>
      </c>
      <c r="C68" s="159">
        <v>4242.16</v>
      </c>
      <c r="D68" s="160"/>
      <c r="E68" s="106"/>
      <c r="F68" s="106">
        <v>4242.16</v>
      </c>
      <c r="G68" s="161"/>
    </row>
    <row r="69" spans="1:7" ht="38.25" customHeight="1" thickBot="1" x14ac:dyDescent="0.25">
      <c r="A69" s="195" t="s">
        <v>64</v>
      </c>
      <c r="B69" s="25"/>
      <c r="C69" s="28">
        <f>SUM(C66:C68)</f>
        <v>4311.8599999999997</v>
      </c>
      <c r="D69" s="26"/>
      <c r="E69" s="7"/>
      <c r="F69" s="31">
        <f>SUM(F66:F68)</f>
        <v>4311.8599999999997</v>
      </c>
      <c r="G69" s="13"/>
    </row>
    <row r="70" spans="1:7" ht="18.75" x14ac:dyDescent="0.2">
      <c r="A70" s="305" t="s">
        <v>27</v>
      </c>
      <c r="B70" s="269" t="s">
        <v>134</v>
      </c>
      <c r="C70" s="113">
        <v>8152.49</v>
      </c>
      <c r="D70" s="80"/>
      <c r="E70" s="59">
        <v>618.49099999999999</v>
      </c>
      <c r="F70" s="80">
        <v>7534</v>
      </c>
      <c r="G70" s="114"/>
    </row>
    <row r="71" spans="1:7" ht="17.25" customHeight="1" thickBot="1" x14ac:dyDescent="0.25">
      <c r="A71" s="305"/>
      <c r="B71" s="57" t="s">
        <v>101</v>
      </c>
      <c r="C71" s="106">
        <v>7.5</v>
      </c>
      <c r="D71" s="75"/>
      <c r="E71" s="75"/>
      <c r="F71" s="106">
        <v>7.5</v>
      </c>
      <c r="G71" s="107"/>
    </row>
    <row r="72" spans="1:7" ht="32.25" thickBot="1" x14ac:dyDescent="0.25">
      <c r="A72" s="169" t="s">
        <v>52</v>
      </c>
      <c r="B72" s="6"/>
      <c r="C72" s="31">
        <f>SUM(C70:C71)</f>
        <v>8159.99</v>
      </c>
      <c r="D72" s="194"/>
      <c r="E72" s="194">
        <f>SUM(E70:E71)</f>
        <v>618.49099999999999</v>
      </c>
      <c r="F72" s="31">
        <f>SUM(F70:F71)</f>
        <v>7541.5</v>
      </c>
      <c r="G72" s="8"/>
    </row>
    <row r="73" spans="1:7" ht="18.75" x14ac:dyDescent="0.2">
      <c r="A73" s="311" t="s">
        <v>76</v>
      </c>
      <c r="B73" s="78" t="s">
        <v>74</v>
      </c>
      <c r="C73" s="192"/>
      <c r="D73" s="192"/>
      <c r="E73" s="192"/>
      <c r="F73" s="192"/>
      <c r="G73" s="193"/>
    </row>
    <row r="74" spans="1:7" ht="19.5" thickBot="1" x14ac:dyDescent="0.25">
      <c r="A74" s="311"/>
      <c r="B74" s="79" t="s">
        <v>114</v>
      </c>
      <c r="C74" s="240">
        <v>238.8</v>
      </c>
      <c r="D74" s="191"/>
      <c r="E74" s="191">
        <v>0</v>
      </c>
      <c r="F74" s="191">
        <v>51.8</v>
      </c>
      <c r="G74" s="210">
        <v>186.98</v>
      </c>
    </row>
    <row r="75" spans="1:7" ht="32.25" thickBot="1" x14ac:dyDescent="0.25">
      <c r="A75" s="169" t="s">
        <v>86</v>
      </c>
      <c r="B75" s="184"/>
      <c r="C75" s="241">
        <f>C74+C73</f>
        <v>238.8</v>
      </c>
      <c r="D75" s="63">
        <f>D74+D73</f>
        <v>0</v>
      </c>
      <c r="E75" s="63">
        <f>E74+E73</f>
        <v>0</v>
      </c>
      <c r="F75" s="63">
        <f>F74+F73</f>
        <v>51.8</v>
      </c>
      <c r="G75" s="187">
        <f>G74+G73</f>
        <v>186.98</v>
      </c>
    </row>
    <row r="76" spans="1:7" ht="19.5" thickBot="1" x14ac:dyDescent="0.25">
      <c r="A76" s="170" t="s">
        <v>83</v>
      </c>
      <c r="B76" s="188" t="s">
        <v>41</v>
      </c>
      <c r="C76" s="110">
        <f>F76</f>
        <v>0</v>
      </c>
      <c r="D76" s="56"/>
      <c r="E76" s="56"/>
      <c r="F76" s="56">
        <v>0</v>
      </c>
      <c r="G76" s="58"/>
    </row>
    <row r="77" spans="1:7" ht="31.5" x14ac:dyDescent="0.3">
      <c r="A77" s="305" t="s">
        <v>28</v>
      </c>
      <c r="B77" s="94" t="s">
        <v>81</v>
      </c>
      <c r="C77" s="80">
        <v>1771.1379999999999</v>
      </c>
      <c r="D77" s="80"/>
      <c r="E77" s="95">
        <v>0</v>
      </c>
      <c r="F77" s="95">
        <v>1771.1379999999999</v>
      </c>
      <c r="G77" s="96"/>
    </row>
    <row r="78" spans="1:7" ht="19.5" thickBot="1" x14ac:dyDescent="0.25">
      <c r="A78" s="305"/>
      <c r="B78" s="97" t="s">
        <v>90</v>
      </c>
      <c r="C78" s="75">
        <f>E78</f>
        <v>0</v>
      </c>
      <c r="D78" s="75"/>
      <c r="E78" s="75"/>
      <c r="F78" s="75"/>
      <c r="G78" s="98"/>
    </row>
    <row r="79" spans="1:7" ht="33.75" customHeight="1" thickBot="1" x14ac:dyDescent="0.35">
      <c r="A79" s="172" t="s">
        <v>47</v>
      </c>
      <c r="B79" s="10"/>
      <c r="C79" s="32">
        <f>SUM(C77:C78)</f>
        <v>1771.1379999999999</v>
      </c>
      <c r="D79" s="11"/>
      <c r="E79" s="32">
        <f>SUM(E77:E78)</f>
        <v>0</v>
      </c>
      <c r="F79" s="32">
        <f>SUM(F77:F78)</f>
        <v>1771.1379999999999</v>
      </c>
      <c r="G79" s="36"/>
    </row>
    <row r="80" spans="1:7" ht="31.5" x14ac:dyDescent="0.2">
      <c r="A80" s="312" t="s">
        <v>34</v>
      </c>
      <c r="B80" s="123" t="s">
        <v>125</v>
      </c>
      <c r="C80" s="255">
        <v>6234.2079999999996</v>
      </c>
      <c r="D80" s="124">
        <v>0</v>
      </c>
      <c r="E80" s="186">
        <v>0</v>
      </c>
      <c r="F80" s="255">
        <v>6234.2079999999996</v>
      </c>
      <c r="G80" s="125"/>
    </row>
    <row r="81" spans="1:7" ht="19.5" thickBot="1" x14ac:dyDescent="0.25">
      <c r="A81" s="309"/>
      <c r="B81" s="181" t="s">
        <v>84</v>
      </c>
      <c r="C81" s="120">
        <v>11.744999999999999</v>
      </c>
      <c r="D81" s="120"/>
      <c r="E81" s="120">
        <v>0</v>
      </c>
      <c r="F81" s="120">
        <v>11.744999999999999</v>
      </c>
      <c r="G81" s="182"/>
    </row>
    <row r="82" spans="1:7" ht="32.25" thickBot="1" x14ac:dyDescent="0.25">
      <c r="A82" s="169" t="s">
        <v>85</v>
      </c>
      <c r="B82" s="184"/>
      <c r="C82" s="31">
        <f>SUM(C80:C81)</f>
        <v>6245.9529999999995</v>
      </c>
      <c r="D82" s="31">
        <f>SUM(D80:D81)</f>
        <v>0</v>
      </c>
      <c r="E82" s="31">
        <f>SUM(E80:E81)</f>
        <v>0</v>
      </c>
      <c r="F82" s="31">
        <f>SUM(F80:F81)</f>
        <v>6245.9529999999995</v>
      </c>
      <c r="G82" s="185">
        <f>SUM(G80:G81)</f>
        <v>0</v>
      </c>
    </row>
    <row r="83" spans="1:7" ht="18.75" x14ac:dyDescent="0.2">
      <c r="A83" s="305" t="s">
        <v>35</v>
      </c>
      <c r="B83" s="78" t="s">
        <v>41</v>
      </c>
      <c r="C83" s="183">
        <v>0</v>
      </c>
      <c r="D83" s="183"/>
      <c r="E83" s="183"/>
      <c r="F83" s="183">
        <v>0</v>
      </c>
      <c r="G83" s="115"/>
    </row>
    <row r="84" spans="1:7" ht="31.5" x14ac:dyDescent="0.2">
      <c r="A84" s="305"/>
      <c r="B84" s="133" t="s">
        <v>111</v>
      </c>
      <c r="C84" s="75">
        <v>186.98</v>
      </c>
      <c r="D84" s="75"/>
      <c r="E84" s="75"/>
      <c r="F84" s="75">
        <v>186.98</v>
      </c>
      <c r="G84" s="98"/>
    </row>
    <row r="85" spans="1:7" ht="32.25" thickBot="1" x14ac:dyDescent="0.25">
      <c r="A85" s="305"/>
      <c r="B85" s="57" t="s">
        <v>110</v>
      </c>
      <c r="C85" s="75">
        <v>242.61600000000001</v>
      </c>
      <c r="D85" s="75"/>
      <c r="E85" s="75"/>
      <c r="F85" s="75">
        <v>242.61600000000001</v>
      </c>
      <c r="G85" s="75"/>
    </row>
    <row r="86" spans="1:7" ht="32.25" thickBot="1" x14ac:dyDescent="0.35">
      <c r="A86" s="171" t="s">
        <v>48</v>
      </c>
      <c r="B86" s="203"/>
      <c r="C86" s="163">
        <f>C83+C84+C85</f>
        <v>429.596</v>
      </c>
      <c r="D86" s="163">
        <f>D83+D84+D85</f>
        <v>0</v>
      </c>
      <c r="E86" s="163">
        <f>E83+E84+E85</f>
        <v>0</v>
      </c>
      <c r="F86" s="163">
        <f>F83+F84+F85</f>
        <v>429.596</v>
      </c>
      <c r="G86" s="164">
        <f>G83+G84+G85</f>
        <v>0</v>
      </c>
    </row>
    <row r="87" spans="1:7" ht="18.75" x14ac:dyDescent="0.2">
      <c r="A87" s="304" t="s">
        <v>36</v>
      </c>
      <c r="B87" s="143" t="s">
        <v>97</v>
      </c>
      <c r="C87" s="205">
        <v>0</v>
      </c>
      <c r="D87" s="206"/>
      <c r="E87" s="206"/>
      <c r="F87" s="206">
        <v>0</v>
      </c>
      <c r="G87" s="144"/>
    </row>
    <row r="88" spans="1:7" ht="19.5" thickBot="1" x14ac:dyDescent="0.25">
      <c r="A88" s="306"/>
      <c r="B88" s="145" t="s">
        <v>75</v>
      </c>
      <c r="C88" s="207">
        <f>D88+E88+F88+G88</f>
        <v>0</v>
      </c>
      <c r="D88" s="208"/>
      <c r="E88" s="208"/>
      <c r="F88" s="208"/>
      <c r="G88" s="146"/>
    </row>
    <row r="89" spans="1:7" ht="32.25" thickBot="1" x14ac:dyDescent="0.25">
      <c r="A89" s="172" t="s">
        <v>62</v>
      </c>
      <c r="B89" s="20"/>
      <c r="C89" s="21">
        <f>SUM(C87:C88)</f>
        <v>0</v>
      </c>
      <c r="D89" s="22"/>
      <c r="E89" s="22">
        <f>SUM(E87:E88)</f>
        <v>0</v>
      </c>
      <c r="F89" s="22">
        <f>SUM(F87:F88)</f>
        <v>0</v>
      </c>
      <c r="G89" s="19"/>
    </row>
    <row r="90" spans="1:7" ht="15.75" x14ac:dyDescent="0.25">
      <c r="A90" s="304" t="s">
        <v>136</v>
      </c>
      <c r="B90" s="81" t="s">
        <v>97</v>
      </c>
      <c r="C90" s="82">
        <v>0</v>
      </c>
      <c r="D90" s="83"/>
      <c r="E90" s="83"/>
      <c r="F90" s="82">
        <v>0</v>
      </c>
      <c r="G90" s="84"/>
    </row>
    <row r="91" spans="1:7" ht="16.5" thickBot="1" x14ac:dyDescent="0.3">
      <c r="A91" s="305"/>
      <c r="B91" s="57" t="s">
        <v>66</v>
      </c>
      <c r="C91" s="196">
        <v>263.7</v>
      </c>
      <c r="D91" s="197">
        <v>263.7</v>
      </c>
      <c r="E91" s="197"/>
      <c r="F91" s="196"/>
      <c r="G91" s="198"/>
    </row>
    <row r="92" spans="1:7" ht="19.5" thickBot="1" x14ac:dyDescent="0.35">
      <c r="A92" s="174" t="s">
        <v>136</v>
      </c>
      <c r="B92" s="199"/>
      <c r="C92" s="200">
        <f>SUM(C90:C91)</f>
        <v>263.7</v>
      </c>
      <c r="D92" s="201">
        <v>263.7</v>
      </c>
      <c r="E92" s="201"/>
      <c r="F92" s="200">
        <f>SUM(F90:F91)</f>
        <v>0</v>
      </c>
      <c r="G92" s="202"/>
    </row>
    <row r="93" spans="1:7" ht="78.75" x14ac:dyDescent="0.2">
      <c r="A93" s="308" t="s">
        <v>38</v>
      </c>
      <c r="B93" s="78" t="s">
        <v>119</v>
      </c>
      <c r="C93" s="85">
        <v>13859</v>
      </c>
      <c r="D93" s="85"/>
      <c r="E93" s="85">
        <v>4215</v>
      </c>
      <c r="F93" s="85"/>
      <c r="G93" s="237">
        <v>9644</v>
      </c>
    </row>
    <row r="94" spans="1:7" ht="18.75" x14ac:dyDescent="0.2">
      <c r="A94" s="308"/>
      <c r="B94" s="68" t="s">
        <v>84</v>
      </c>
      <c r="C94" s="90">
        <v>2546</v>
      </c>
      <c r="D94" s="90"/>
      <c r="E94" s="90"/>
      <c r="F94" s="90"/>
      <c r="G94" s="238">
        <v>2546</v>
      </c>
    </row>
    <row r="95" spans="1:7" ht="19.5" thickBot="1" x14ac:dyDescent="0.25">
      <c r="A95" s="313"/>
      <c r="B95" s="142" t="s">
        <v>67</v>
      </c>
      <c r="C95" s="239">
        <f>G95</f>
        <v>0</v>
      </c>
      <c r="D95" s="239"/>
      <c r="E95" s="239"/>
      <c r="F95" s="239"/>
      <c r="G95" s="239"/>
    </row>
    <row r="96" spans="1:7" ht="32.25" thickBot="1" x14ac:dyDescent="0.25">
      <c r="A96" s="173" t="s">
        <v>49</v>
      </c>
      <c r="B96" s="50"/>
      <c r="C96" s="65">
        <f>SUM(C93:C95)</f>
        <v>16405</v>
      </c>
      <c r="D96" s="65">
        <f>SUM(D93:D95)</f>
        <v>0</v>
      </c>
      <c r="E96" s="65">
        <f>SUM(E93:E95)</f>
        <v>4215</v>
      </c>
      <c r="F96" s="65">
        <f>SUM(F93:F95)</f>
        <v>0</v>
      </c>
      <c r="G96" s="65">
        <f>SUM(G93:G95)</f>
        <v>12190</v>
      </c>
    </row>
    <row r="97" spans="1:15" ht="32.25" customHeight="1" x14ac:dyDescent="0.2">
      <c r="A97" s="314" t="s">
        <v>56</v>
      </c>
      <c r="B97" s="257" t="s">
        <v>106</v>
      </c>
      <c r="C97" s="258">
        <v>6419.21</v>
      </c>
      <c r="D97" s="259">
        <v>0</v>
      </c>
      <c r="E97" s="259"/>
      <c r="F97" s="259"/>
      <c r="G97" s="260">
        <v>6419.21</v>
      </c>
    </row>
    <row r="98" spans="1:15" ht="24" customHeight="1" x14ac:dyDescent="0.2">
      <c r="A98" s="315"/>
      <c r="B98" s="261" t="s">
        <v>30</v>
      </c>
      <c r="C98" s="262">
        <v>305</v>
      </c>
      <c r="D98" s="263"/>
      <c r="E98" s="263"/>
      <c r="F98" s="263"/>
      <c r="G98" s="264">
        <v>305</v>
      </c>
    </row>
    <row r="99" spans="1:15" ht="19.5" thickBot="1" x14ac:dyDescent="0.25">
      <c r="A99" s="316"/>
      <c r="B99" s="265" t="s">
        <v>70</v>
      </c>
      <c r="C99" s="266">
        <v>360</v>
      </c>
      <c r="D99" s="267"/>
      <c r="E99" s="267"/>
      <c r="F99" s="267"/>
      <c r="G99" s="268">
        <v>360</v>
      </c>
    </row>
    <row r="100" spans="1:15" ht="32.25" thickBot="1" x14ac:dyDescent="0.25">
      <c r="A100" s="174" t="s">
        <v>71</v>
      </c>
      <c r="B100" s="51"/>
      <c r="C100" s="163">
        <f>SUM(C97:C99)</f>
        <v>7084.21</v>
      </c>
      <c r="D100" s="52"/>
      <c r="E100" s="52"/>
      <c r="F100" s="52"/>
      <c r="G100" s="164">
        <f>SUM(G97:G99)</f>
        <v>7084.21</v>
      </c>
    </row>
    <row r="101" spans="1:15" ht="18.75" customHeight="1" x14ac:dyDescent="0.2">
      <c r="A101" s="305" t="s">
        <v>39</v>
      </c>
      <c r="B101" s="78" t="s">
        <v>41</v>
      </c>
      <c r="C101" s="86">
        <f>G101</f>
        <v>0</v>
      </c>
      <c r="D101" s="86"/>
      <c r="E101" s="86"/>
      <c r="F101" s="86"/>
      <c r="G101" s="115"/>
    </row>
    <row r="102" spans="1:15" ht="32.25" thickBot="1" x14ac:dyDescent="0.25">
      <c r="A102" s="306"/>
      <c r="B102" s="57" t="s">
        <v>103</v>
      </c>
      <c r="C102" s="116">
        <v>111.7</v>
      </c>
      <c r="D102" s="116"/>
      <c r="E102" s="116"/>
      <c r="F102" s="116"/>
      <c r="G102" s="117">
        <v>111.7</v>
      </c>
    </row>
    <row r="103" spans="1:15" ht="32.25" thickBot="1" x14ac:dyDescent="0.25">
      <c r="A103" s="172" t="s">
        <v>50</v>
      </c>
      <c r="B103" s="211"/>
      <c r="C103" s="41">
        <f>SUM(C101:C102)</f>
        <v>111.7</v>
      </c>
      <c r="D103" s="41">
        <f t="shared" ref="D103:E103" si="1">SUM(D101:D102)</f>
        <v>0</v>
      </c>
      <c r="E103" s="41">
        <f t="shared" si="1"/>
        <v>0</v>
      </c>
      <c r="F103" s="41">
        <v>0</v>
      </c>
      <c r="G103" s="42">
        <f>SUM(G101:G102)</f>
        <v>111.7</v>
      </c>
    </row>
    <row r="104" spans="1:15" ht="19.5" thickBot="1" x14ac:dyDescent="0.25">
      <c r="A104" s="180" t="s">
        <v>53</v>
      </c>
      <c r="B104" s="55" t="s">
        <v>82</v>
      </c>
      <c r="C104" s="147">
        <f>F104</f>
        <v>0</v>
      </c>
      <c r="D104" s="147"/>
      <c r="E104" s="147"/>
      <c r="F104" s="147"/>
      <c r="G104" s="148"/>
    </row>
    <row r="105" spans="1:15" ht="31.5" x14ac:dyDescent="0.2">
      <c r="A105" s="305" t="s">
        <v>54</v>
      </c>
      <c r="B105" s="78" t="s">
        <v>116</v>
      </c>
      <c r="C105" s="178">
        <v>824.2</v>
      </c>
      <c r="D105" s="178">
        <v>824.2</v>
      </c>
      <c r="E105" s="178"/>
      <c r="F105" s="178"/>
      <c r="G105" s="179"/>
    </row>
    <row r="106" spans="1:15" ht="19.5" thickBot="1" x14ac:dyDescent="0.25">
      <c r="A106" s="305"/>
      <c r="B106" s="57" t="s">
        <v>94</v>
      </c>
      <c r="C106" s="118">
        <v>70</v>
      </c>
      <c r="D106" s="118">
        <v>70</v>
      </c>
      <c r="E106" s="118"/>
      <c r="F106" s="118"/>
      <c r="G106" s="119">
        <v>0</v>
      </c>
    </row>
    <row r="107" spans="1:15" ht="36.75" customHeight="1" thickBot="1" x14ac:dyDescent="0.25">
      <c r="A107" s="169" t="s">
        <v>59</v>
      </c>
      <c r="B107" s="6"/>
      <c r="C107" s="26">
        <f>SUM(C105:C106)</f>
        <v>894.2</v>
      </c>
      <c r="D107" s="26">
        <f>SUM(D105:D106)</f>
        <v>894.2</v>
      </c>
      <c r="E107" s="12"/>
      <c r="F107" s="12"/>
      <c r="G107" s="29">
        <f>SUM(G105:G106)</f>
        <v>0</v>
      </c>
    </row>
    <row r="108" spans="1:15" ht="39.75" customHeight="1" thickBot="1" x14ac:dyDescent="0.25">
      <c r="A108" s="180" t="s">
        <v>55</v>
      </c>
      <c r="B108" s="244" t="s">
        <v>130</v>
      </c>
      <c r="C108" s="147">
        <v>1716.7</v>
      </c>
      <c r="D108" s="147"/>
      <c r="E108" s="147"/>
      <c r="F108" s="148">
        <v>0</v>
      </c>
      <c r="G108" s="175">
        <v>1716.7</v>
      </c>
    </row>
    <row r="109" spans="1:15" ht="79.5" thickBot="1" x14ac:dyDescent="0.25">
      <c r="A109" s="176" t="s">
        <v>88</v>
      </c>
      <c r="B109" s="79" t="s">
        <v>82</v>
      </c>
      <c r="C109" s="177">
        <f>F109</f>
        <v>0</v>
      </c>
      <c r="D109" s="135">
        <v>0</v>
      </c>
      <c r="E109" s="135">
        <v>0</v>
      </c>
      <c r="F109" s="135">
        <v>0</v>
      </c>
      <c r="G109" s="149">
        <v>0</v>
      </c>
    </row>
    <row r="110" spans="1:15" s="66" customFormat="1" ht="126.75" thickBot="1" x14ac:dyDescent="0.25">
      <c r="A110" s="180" t="s">
        <v>89</v>
      </c>
      <c r="B110" s="55" t="s">
        <v>121</v>
      </c>
      <c r="C110" s="147">
        <v>107200</v>
      </c>
      <c r="D110" s="147">
        <v>0</v>
      </c>
      <c r="E110" s="147">
        <v>0</v>
      </c>
      <c r="F110" s="147">
        <v>0</v>
      </c>
      <c r="G110" s="148">
        <v>107200</v>
      </c>
      <c r="H110" s="67"/>
      <c r="I110" s="67"/>
      <c r="J110" s="67"/>
      <c r="K110" s="67"/>
      <c r="L110" s="67"/>
      <c r="M110" s="67"/>
      <c r="N110" s="67"/>
      <c r="O110" s="67"/>
    </row>
    <row r="111" spans="1:15" s="67" customFormat="1" ht="48" thickBot="1" x14ac:dyDescent="0.25">
      <c r="A111" s="180" t="s">
        <v>93</v>
      </c>
      <c r="B111" s="219" t="s">
        <v>128</v>
      </c>
      <c r="C111" s="220">
        <v>50.53</v>
      </c>
      <c r="D111" s="220">
        <v>50.53</v>
      </c>
      <c r="E111" s="212"/>
      <c r="F111" s="212"/>
      <c r="G111" s="213"/>
    </row>
    <row r="112" spans="1:15" s="67" customFormat="1" ht="32.25" thickBot="1" x14ac:dyDescent="0.25">
      <c r="A112" s="180" t="s">
        <v>96</v>
      </c>
      <c r="B112" s="55" t="s">
        <v>61</v>
      </c>
      <c r="C112" s="147">
        <f>D112+E112+F112+G112</f>
        <v>0</v>
      </c>
      <c r="D112" s="147"/>
      <c r="E112" s="147"/>
      <c r="F112" s="147"/>
      <c r="G112" s="148"/>
    </row>
    <row r="113" spans="1:7" ht="18.75" x14ac:dyDescent="0.2">
      <c r="A113" s="9" t="s">
        <v>29</v>
      </c>
      <c r="B113" s="44" t="s">
        <v>12</v>
      </c>
      <c r="C113" s="46">
        <f>C6+C9+C10+C13+C15+C18+C20+C25+C28+C34+C38+C44+C49+C54+C57+C62+C67+C70+C73+C76+C77+C80+C83+C87+C90+C93+C99+C101+C105</f>
        <v>77176.569000000003</v>
      </c>
      <c r="D113" s="46">
        <f t="shared" ref="D113:G113" si="2">D6+D9+D10+D13+D15+D18+D20+D25+D28+D34+D38+D44+D49+D54+D57+D62+D67+D70+D73+D76+D77+D80+D83+D87+D90+D93+D99+D101+D105</f>
        <v>1525.162</v>
      </c>
      <c r="E113" s="46">
        <f t="shared" si="2"/>
        <v>5833.491</v>
      </c>
      <c r="F113" s="46">
        <f t="shared" si="2"/>
        <v>59279.868999999999</v>
      </c>
      <c r="G113" s="46">
        <f t="shared" si="2"/>
        <v>10538</v>
      </c>
    </row>
    <row r="114" spans="1:7" ht="18.75" x14ac:dyDescent="0.2">
      <c r="A114" s="3"/>
      <c r="B114" s="44" t="s">
        <v>30</v>
      </c>
      <c r="C114" s="46">
        <f>C14+C24+C35+C45+C53+C64+C68+C85+C95+C98</f>
        <v>10245.593999999999</v>
      </c>
      <c r="D114" s="46">
        <f t="shared" ref="D114:G114" si="3">D14+D24+D35+D45+D53+D64+D68+D85+D95+D98</f>
        <v>0</v>
      </c>
      <c r="E114" s="46">
        <f t="shared" si="3"/>
        <v>0</v>
      </c>
      <c r="F114" s="46">
        <f t="shared" si="3"/>
        <v>9940.5939999999991</v>
      </c>
      <c r="G114" s="46">
        <f t="shared" si="3"/>
        <v>305</v>
      </c>
    </row>
    <row r="115" spans="1:7" ht="18.75" x14ac:dyDescent="0.2">
      <c r="A115" s="3"/>
      <c r="B115" s="44" t="s">
        <v>31</v>
      </c>
      <c r="C115" s="45">
        <f>C16+C22+C46+C50+C55+C58+C63+C110</f>
        <v>115968.47100000001</v>
      </c>
      <c r="D115" s="45">
        <f t="shared" ref="D115:G115" si="4">D16+D22+D46+D50+D55+D58+D63+D110</f>
        <v>0</v>
      </c>
      <c r="E115" s="45">
        <f t="shared" si="4"/>
        <v>0</v>
      </c>
      <c r="F115" s="45">
        <f t="shared" si="4"/>
        <v>8768.4710000000014</v>
      </c>
      <c r="G115" s="45">
        <f t="shared" si="4"/>
        <v>107200</v>
      </c>
    </row>
    <row r="116" spans="1:7" ht="18.75" x14ac:dyDescent="0.2">
      <c r="A116" s="3"/>
      <c r="B116" s="44" t="s">
        <v>32</v>
      </c>
      <c r="C116" s="47">
        <f>C29</f>
        <v>0</v>
      </c>
      <c r="D116" s="47">
        <f t="shared" ref="D116:G116" si="5">D29</f>
        <v>0</v>
      </c>
      <c r="E116" s="47">
        <f t="shared" si="5"/>
        <v>0</v>
      </c>
      <c r="F116" s="47">
        <f t="shared" si="5"/>
        <v>0</v>
      </c>
      <c r="G116" s="47">
        <f t="shared" si="5"/>
        <v>0</v>
      </c>
    </row>
    <row r="117" spans="1:7" ht="19.5" thickBot="1" x14ac:dyDescent="0.25">
      <c r="A117" s="4"/>
      <c r="B117" s="48" t="s">
        <v>84</v>
      </c>
      <c r="C117" s="49">
        <f>C7+C8+C11+C12+C17+C19+C21+C23+C26+C30+C32+C33+C36+C39+C41+C42+C43+C47+C51+C59+C61+C66+C71+C74+C78+C81+C84+C88+C91+C94+C97+C102+C104+C106+C108+C109+C111+C112</f>
        <v>61511.858999999997</v>
      </c>
      <c r="D117" s="49">
        <f t="shared" ref="D117:G117" si="6">D7+D8+D11+D12+D17+D19+D21+D23+D26+D30+D32+D33+D36+D39+D41+D42+D43+D47+D51+D59+D61+D66+D71+D74+D78+D81+D84+D88+D91+D94+D97+D102+D104+D106+D108+D109+D111+D112</f>
        <v>507.53</v>
      </c>
      <c r="E117" s="49">
        <f t="shared" si="6"/>
        <v>2871.683</v>
      </c>
      <c r="F117" s="49">
        <f t="shared" si="6"/>
        <v>12866.118</v>
      </c>
      <c r="G117" s="49">
        <f t="shared" si="6"/>
        <v>45266.585999999996</v>
      </c>
    </row>
    <row r="118" spans="1:7" ht="21" thickBot="1" x14ac:dyDescent="0.25">
      <c r="A118" s="5"/>
      <c r="B118" s="34" t="s">
        <v>33</v>
      </c>
      <c r="C118" s="33">
        <f>SUM(C113:C117)</f>
        <v>264902.49300000002</v>
      </c>
      <c r="D118" s="33">
        <f>SUM(D113:D117)</f>
        <v>2032.692</v>
      </c>
      <c r="E118" s="33">
        <f>SUM(E113:E117)</f>
        <v>8705.1739999999991</v>
      </c>
      <c r="F118" s="33">
        <f>SUM(F113:F117)</f>
        <v>90855.052000000011</v>
      </c>
      <c r="G118" s="33">
        <f>SUM(G113:G117)</f>
        <v>163309.58600000001</v>
      </c>
    </row>
    <row r="119" spans="1:7" x14ac:dyDescent="0.2">
      <c r="A119" s="35" t="s">
        <v>99</v>
      </c>
    </row>
  </sheetData>
  <mergeCells count="33">
    <mergeCell ref="A1:G2"/>
    <mergeCell ref="A15:A17"/>
    <mergeCell ref="A18:A19"/>
    <mergeCell ref="A12:A14"/>
    <mergeCell ref="A38:A39"/>
    <mergeCell ref="C3:G3"/>
    <mergeCell ref="A10:A11"/>
    <mergeCell ref="A3:A5"/>
    <mergeCell ref="A28:A30"/>
    <mergeCell ref="B3:B5"/>
    <mergeCell ref="D4:G4"/>
    <mergeCell ref="A24:A26"/>
    <mergeCell ref="A77:A78"/>
    <mergeCell ref="A6:A7"/>
    <mergeCell ref="A8:A9"/>
    <mergeCell ref="A66:A68"/>
    <mergeCell ref="A34:A36"/>
    <mergeCell ref="A80:A81"/>
    <mergeCell ref="C4:C5"/>
    <mergeCell ref="A105:A106"/>
    <mergeCell ref="A87:A88"/>
    <mergeCell ref="A90:A91"/>
    <mergeCell ref="A44:A47"/>
    <mergeCell ref="A53:A55"/>
    <mergeCell ref="A73:A74"/>
    <mergeCell ref="A97:A99"/>
    <mergeCell ref="A93:A95"/>
    <mergeCell ref="A49:A51"/>
    <mergeCell ref="A57:A59"/>
    <mergeCell ref="A70:A71"/>
    <mergeCell ref="A61:A64"/>
    <mergeCell ref="A83:A85"/>
    <mergeCell ref="A101:A102"/>
  </mergeCells>
  <phoneticPr fontId="0" type="noConversion"/>
  <pageMargins left="0.62992125984251968" right="0" top="0.39370078740157483" bottom="0.39370078740157483" header="0.51181102362204722" footer="0.51181102362204722"/>
  <pageSetup paperSize="9" scale="50" orientation="portrait" verticalDpi="0" r:id="rId1"/>
  <headerFooter alignWithMargins="0"/>
  <rowBreaks count="1" manualBreakCount="1">
    <brk id="6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ІНВЕСТИЦІЇ СВОД</vt:lpstr>
      <vt:lpstr>'ІНВЕСТИЦІЇ СВОД'!Область_печати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2020-02-06T11:38:32Z</cp:lastPrinted>
  <dcterms:created xsi:type="dcterms:W3CDTF">2016-04-13T05:14:01Z</dcterms:created>
  <dcterms:modified xsi:type="dcterms:W3CDTF">2020-02-06T11:40:05Z</dcterms:modified>
</cp:coreProperties>
</file>