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<sst xmlns="http://schemas.openxmlformats.org/spreadsheetml/2006/main" count="68" uniqueCount="27">
  <si>
    <t>Доходна частина обласного бюджету на 2021 рік</t>
  </si>
  <si>
    <t>Загальний фонд, затверджені показники зі змінами</t>
  </si>
  <si>
    <t>меню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</si>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</sst>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</numFmts>
  <fonts count="19">
    <font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15" applyNumberFormat="1" applyFont="1" applyAlignment="1" applyProtection="1">
      <alignment/>
      <protection/>
    </xf>
    <xf numFmtId="16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164" fontId="6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164" fontId="10" fillId="0" borderId="6" xfId="0" applyNumberFormat="1" applyFont="1" applyBorder="1" applyAlignment="1">
      <alignment/>
    </xf>
    <xf numFmtId="164" fontId="10" fillId="0" borderId="7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7" fillId="0" borderId="5" xfId="0" applyNumberFormat="1" applyFont="1" applyFill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7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164" fontId="7" fillId="0" borderId="5" xfId="0" applyNumberFormat="1" applyFont="1" applyFill="1" applyBorder="1" applyAlignment="1">
      <alignment wrapText="1"/>
    </xf>
    <xf numFmtId="164" fontId="6" fillId="0" borderId="8" xfId="0" applyNumberFormat="1" applyFont="1" applyFill="1" applyBorder="1" applyAlignment="1">
      <alignment/>
    </xf>
    <xf numFmtId="164" fontId="13" fillId="0" borderId="9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4" fillId="0" borderId="0" xfId="0" applyNumberFormat="1" applyFont="1" applyFill="1" applyAlignment="1">
      <alignment/>
    </xf>
    <xf numFmtId="164" fontId="9" fillId="0" borderId="11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164" fontId="12" fillId="0" borderId="0" xfId="0" applyNumberFormat="1" applyFont="1" applyFill="1" applyAlignment="1">
      <alignment/>
    </xf>
    <xf numFmtId="164" fontId="9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6" fillId="0" borderId="8" xfId="0" applyNumberFormat="1" applyFont="1" applyBorder="1" applyAlignment="1">
      <alignment/>
    </xf>
    <xf numFmtId="164" fontId="13" fillId="0" borderId="9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5" fillId="0" borderId="17" xfId="0" applyNumberFormat="1" applyFont="1" applyBorder="1" applyAlignment="1">
      <alignment/>
    </xf>
    <xf numFmtId="164" fontId="16" fillId="0" borderId="18" xfId="0" applyNumberFormat="1" applyFont="1" applyBorder="1" applyAlignment="1">
      <alignment/>
    </xf>
    <xf numFmtId="164" fontId="16" fillId="0" borderId="19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7" fillId="0" borderId="20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164" fontId="6" fillId="0" borderId="21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164" fontId="18" fillId="0" borderId="12" xfId="0" applyNumberFormat="1" applyFont="1" applyBorder="1" applyAlignment="1">
      <alignment/>
    </xf>
    <xf numFmtId="164" fontId="7" fillId="0" borderId="5" xfId="0" applyNumberFormat="1" applyFont="1" applyBorder="1" applyAlignment="1">
      <alignment/>
    </xf>
    <xf numFmtId="164" fontId="15" fillId="0" borderId="8" xfId="0" applyNumberFormat="1" applyFont="1" applyBorder="1" applyAlignment="1">
      <alignment/>
    </xf>
    <xf numFmtId="164" fontId="16" fillId="0" borderId="9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164" fontId="7" fillId="0" borderId="0" xfId="0" applyNumberFormat="1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workbookViewId="0" topLeftCell="A1">
      <selection activeCell="H30" sqref="H30"/>
    </sheetView>
  </sheetViews>
  <sheetFormatPr defaultColWidth="9.00390625" defaultRowHeight="12.75"/>
  <cols>
    <col min="1" max="1" width="48.75390625" style="3" customWidth="1"/>
    <col min="2" max="13" width="12.75390625" style="3" customWidth="1"/>
    <col min="14" max="16384" width="14.75390625" style="3" customWidth="1"/>
  </cols>
  <sheetData>
    <row r="1" spans="1:25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1" ht="15.75" customHeight="1">
      <c r="A3" s="5" t="s">
        <v>2</v>
      </c>
      <c r="E3" s="6" t="s">
        <v>3</v>
      </c>
      <c r="F3" s="7">
        <v>44519</v>
      </c>
      <c r="J3" s="8"/>
      <c r="K3" s="8"/>
    </row>
    <row r="4" spans="1:255" ht="12.75">
      <c r="A4" s="9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2.75">
      <c r="A5" s="11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ht="12.75">
      <c r="A6" s="12" t="s">
        <v>17</v>
      </c>
      <c r="B6" s="13">
        <v>42582.26299999999</v>
      </c>
      <c r="C6" s="13">
        <v>53063.13599999999</v>
      </c>
      <c r="D6" s="13">
        <v>56908.237</v>
      </c>
      <c r="E6" s="13">
        <v>54863.25</v>
      </c>
      <c r="F6" s="13">
        <v>55177.95400000002</v>
      </c>
      <c r="G6" s="13">
        <v>56712.32699999999</v>
      </c>
      <c r="H6" s="13">
        <v>52097.871999999996</v>
      </c>
      <c r="I6" s="13">
        <v>55125.594000000005</v>
      </c>
      <c r="J6" s="13">
        <v>55790.61699999999</v>
      </c>
      <c r="K6" s="13">
        <v>51765.941999999995</v>
      </c>
      <c r="L6" s="13">
        <v>83442.90899999999</v>
      </c>
      <c r="M6" s="14">
        <v>89150.348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0" customFormat="1" ht="11.25">
      <c r="A7" s="16" t="s">
        <v>18</v>
      </c>
      <c r="B7" s="17">
        <f>B6</f>
        <v>42582.26299999999</v>
      </c>
      <c r="C7" s="17">
        <f aca="true" t="shared" si="0" ref="C7:M7">B7+C6</f>
        <v>95645.39899999998</v>
      </c>
      <c r="D7" s="17">
        <f t="shared" si="0"/>
        <v>152553.63599999997</v>
      </c>
      <c r="E7" s="17">
        <f t="shared" si="0"/>
        <v>207416.88599999997</v>
      </c>
      <c r="F7" s="17">
        <f t="shared" si="0"/>
        <v>262594.83999999997</v>
      </c>
      <c r="G7" s="17">
        <f t="shared" si="0"/>
        <v>319307.16699999996</v>
      </c>
      <c r="H7" s="17">
        <f t="shared" si="0"/>
        <v>371405.03899999993</v>
      </c>
      <c r="I7" s="17">
        <f t="shared" si="0"/>
        <v>426530.6329999999</v>
      </c>
      <c r="J7" s="17">
        <f t="shared" si="0"/>
        <v>482321.2499999999</v>
      </c>
      <c r="K7" s="17">
        <f t="shared" si="0"/>
        <v>534087.1919999999</v>
      </c>
      <c r="L7" s="17">
        <f t="shared" si="0"/>
        <v>617530.1009999999</v>
      </c>
      <c r="M7" s="18">
        <f t="shared" si="0"/>
        <v>706680.4489999999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24" customFormat="1" ht="12.75">
      <c r="A8" s="21" t="s">
        <v>19</v>
      </c>
      <c r="B8" s="22">
        <v>16829.4</v>
      </c>
      <c r="C8" s="22">
        <v>16829.4</v>
      </c>
      <c r="D8" s="22">
        <v>16829.4</v>
      </c>
      <c r="E8" s="22">
        <v>16829.4</v>
      </c>
      <c r="F8" s="22">
        <v>16829.4</v>
      </c>
      <c r="G8" s="22">
        <v>16829.4</v>
      </c>
      <c r="H8" s="22">
        <v>16829.4</v>
      </c>
      <c r="I8" s="22">
        <v>16829.4</v>
      </c>
      <c r="J8" s="22">
        <v>16829.4</v>
      </c>
      <c r="K8" s="22">
        <v>16829.4</v>
      </c>
      <c r="L8" s="22">
        <v>16829.4</v>
      </c>
      <c r="M8" s="23">
        <v>16829.2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0" customFormat="1" ht="11.25">
      <c r="A9" s="16" t="s">
        <v>18</v>
      </c>
      <c r="B9" s="17">
        <f>B8</f>
        <v>16829.4</v>
      </c>
      <c r="C9" s="17">
        <f aca="true" t="shared" si="1" ref="C9:M9">B9+C8</f>
        <v>33658.8</v>
      </c>
      <c r="D9" s="17">
        <f t="shared" si="1"/>
        <v>50488.200000000004</v>
      </c>
      <c r="E9" s="17">
        <f t="shared" si="1"/>
        <v>67317.6</v>
      </c>
      <c r="F9" s="17">
        <f t="shared" si="1"/>
        <v>84147</v>
      </c>
      <c r="G9" s="17">
        <f t="shared" si="1"/>
        <v>100976.4</v>
      </c>
      <c r="H9" s="17">
        <f t="shared" si="1"/>
        <v>117805.79999999999</v>
      </c>
      <c r="I9" s="17">
        <f t="shared" si="1"/>
        <v>134635.19999999998</v>
      </c>
      <c r="J9" s="17">
        <f t="shared" si="1"/>
        <v>151464.59999999998</v>
      </c>
      <c r="K9" s="17">
        <f t="shared" si="1"/>
        <v>168293.99999999997</v>
      </c>
      <c r="L9" s="17">
        <f t="shared" si="1"/>
        <v>185123.39999999997</v>
      </c>
      <c r="M9" s="18">
        <f t="shared" si="1"/>
        <v>201952.59999999998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2.5">
      <c r="A10" s="25" t="s">
        <v>20</v>
      </c>
      <c r="B10" s="22">
        <v>11308.724999999999</v>
      </c>
      <c r="C10" s="22">
        <v>11308.724999999999</v>
      </c>
      <c r="D10" s="22">
        <v>11308.724999999999</v>
      </c>
      <c r="E10" s="22">
        <v>11308.724999999999</v>
      </c>
      <c r="F10" s="22">
        <v>11308.724999999999</v>
      </c>
      <c r="G10" s="22">
        <v>11308.724999999999</v>
      </c>
      <c r="H10" s="22">
        <v>11308.724999999999</v>
      </c>
      <c r="I10" s="22">
        <v>11308.724999999999</v>
      </c>
      <c r="J10" s="22">
        <v>11308.724999999999</v>
      </c>
      <c r="K10" s="22">
        <v>11308.724999999999</v>
      </c>
      <c r="L10" s="22">
        <v>11308.724999999999</v>
      </c>
      <c r="M10" s="23">
        <v>11308.925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0" customFormat="1" ht="11.25">
      <c r="A11" s="16" t="s">
        <v>18</v>
      </c>
      <c r="B11" s="17">
        <f>B10</f>
        <v>11308.724999999999</v>
      </c>
      <c r="C11" s="17">
        <f aca="true" t="shared" si="2" ref="C11:M11">B11+C10</f>
        <v>22617.449999999997</v>
      </c>
      <c r="D11" s="17">
        <f t="shared" si="2"/>
        <v>33926.174999999996</v>
      </c>
      <c r="E11" s="17">
        <f t="shared" si="2"/>
        <v>45234.899999999994</v>
      </c>
      <c r="F11" s="17">
        <f t="shared" si="2"/>
        <v>56543.62499999999</v>
      </c>
      <c r="G11" s="17">
        <f t="shared" si="2"/>
        <v>67852.34999999999</v>
      </c>
      <c r="H11" s="17">
        <f t="shared" si="2"/>
        <v>79161.07499999998</v>
      </c>
      <c r="I11" s="17">
        <f t="shared" si="2"/>
        <v>90469.79999999999</v>
      </c>
      <c r="J11" s="17">
        <f t="shared" si="2"/>
        <v>101778.525</v>
      </c>
      <c r="K11" s="17">
        <f t="shared" si="2"/>
        <v>113087.25</v>
      </c>
      <c r="L11" s="17">
        <f t="shared" si="2"/>
        <v>124395.975</v>
      </c>
      <c r="M11" s="18">
        <f t="shared" si="2"/>
        <v>135704.9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30" customFormat="1" ht="11.25">
      <c r="A12" s="26" t="s">
        <v>21</v>
      </c>
      <c r="B12" s="27">
        <f aca="true" t="shared" si="3" ref="B12:M12">B6+B8+B10</f>
        <v>70720.38799999999</v>
      </c>
      <c r="C12" s="27">
        <f t="shared" si="3"/>
        <v>81201.261</v>
      </c>
      <c r="D12" s="27">
        <f t="shared" si="3"/>
        <v>85046.362</v>
      </c>
      <c r="E12" s="27">
        <f t="shared" si="3"/>
        <v>83001.375</v>
      </c>
      <c r="F12" s="27">
        <f t="shared" si="3"/>
        <v>83316.07900000003</v>
      </c>
      <c r="G12" s="27">
        <f t="shared" si="3"/>
        <v>84850.45199999999</v>
      </c>
      <c r="H12" s="27">
        <f t="shared" si="3"/>
        <v>80235.997</v>
      </c>
      <c r="I12" s="27">
        <f t="shared" si="3"/>
        <v>83263.71900000001</v>
      </c>
      <c r="J12" s="27">
        <f t="shared" si="3"/>
        <v>83928.742</v>
      </c>
      <c r="K12" s="27">
        <f t="shared" si="3"/>
        <v>79904.06700000001</v>
      </c>
      <c r="L12" s="27">
        <f t="shared" si="3"/>
        <v>111581.03399999999</v>
      </c>
      <c r="M12" s="28">
        <f t="shared" si="3"/>
        <v>117288.473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</row>
    <row r="13" spans="1:255" s="20" customFormat="1" ht="11.25">
      <c r="A13" s="31" t="s">
        <v>18</v>
      </c>
      <c r="B13" s="32">
        <f>B12</f>
        <v>70720.38799999999</v>
      </c>
      <c r="C13" s="32">
        <f aca="true" t="shared" si="4" ref="C13:M13">B13+C12</f>
        <v>151921.64899999998</v>
      </c>
      <c r="D13" s="32">
        <f t="shared" si="4"/>
        <v>236968.01099999997</v>
      </c>
      <c r="E13" s="32">
        <f t="shared" si="4"/>
        <v>319969.38599999994</v>
      </c>
      <c r="F13" s="32">
        <f t="shared" si="4"/>
        <v>403285.46499999997</v>
      </c>
      <c r="G13" s="32">
        <f t="shared" si="4"/>
        <v>488135.91699999996</v>
      </c>
      <c r="H13" s="32">
        <f t="shared" si="4"/>
        <v>568371.914</v>
      </c>
      <c r="I13" s="32">
        <f t="shared" si="4"/>
        <v>651635.633</v>
      </c>
      <c r="J13" s="32">
        <f t="shared" si="4"/>
        <v>735564.375</v>
      </c>
      <c r="K13" s="32">
        <f t="shared" si="4"/>
        <v>815468.442</v>
      </c>
      <c r="L13" s="32">
        <f t="shared" si="4"/>
        <v>927049.476</v>
      </c>
      <c r="M13" s="33">
        <f t="shared" si="4"/>
        <v>1044337.949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34" customFormat="1" ht="11.25">
      <c r="A14" s="21" t="s">
        <v>22</v>
      </c>
      <c r="B14" s="22">
        <v>8866.255</v>
      </c>
      <c r="C14" s="22">
        <v>13980.236</v>
      </c>
      <c r="D14" s="22">
        <v>14147.905</v>
      </c>
      <c r="E14" s="22">
        <v>31262.27</v>
      </c>
      <c r="F14" s="22">
        <v>18973.345999999998</v>
      </c>
      <c r="G14" s="22">
        <v>51061.206000000006</v>
      </c>
      <c r="H14" s="22">
        <v>18850.793</v>
      </c>
      <c r="I14" s="22">
        <v>18847.765</v>
      </c>
      <c r="J14" s="22">
        <v>34860.283</v>
      </c>
      <c r="K14" s="22">
        <v>34920.358</v>
      </c>
      <c r="L14" s="22">
        <v>23597.606</v>
      </c>
      <c r="M14" s="23">
        <v>23545.196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0" customFormat="1" ht="11.25">
      <c r="A15" s="35" t="s">
        <v>18</v>
      </c>
      <c r="B15" s="36">
        <f>B14</f>
        <v>8866.255</v>
      </c>
      <c r="C15" s="36">
        <f aca="true" t="shared" si="5" ref="C15:M15">B15+C14</f>
        <v>22846.491</v>
      </c>
      <c r="D15" s="36">
        <f t="shared" si="5"/>
        <v>36994.396</v>
      </c>
      <c r="E15" s="36">
        <f t="shared" si="5"/>
        <v>68256.666</v>
      </c>
      <c r="F15" s="36">
        <f t="shared" si="5"/>
        <v>87230.01199999999</v>
      </c>
      <c r="G15" s="36">
        <f t="shared" si="5"/>
        <v>138291.218</v>
      </c>
      <c r="H15" s="36">
        <f t="shared" si="5"/>
        <v>157142.011</v>
      </c>
      <c r="I15" s="36">
        <f t="shared" si="5"/>
        <v>175989.776</v>
      </c>
      <c r="J15" s="36">
        <f t="shared" si="5"/>
        <v>210850.059</v>
      </c>
      <c r="K15" s="36">
        <f t="shared" si="5"/>
        <v>245770.41700000002</v>
      </c>
      <c r="L15" s="36">
        <f t="shared" si="5"/>
        <v>269368.02300000004</v>
      </c>
      <c r="M15" s="37">
        <f t="shared" si="5"/>
        <v>292913.21900000004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8" customFormat="1" ht="11.25">
      <c r="A16" s="38" t="s">
        <v>23</v>
      </c>
      <c r="B16" s="39">
        <f aca="true" t="shared" si="6" ref="B16:M16">B12+B14</f>
        <v>79586.643</v>
      </c>
      <c r="C16" s="39">
        <f t="shared" si="6"/>
        <v>95181.497</v>
      </c>
      <c r="D16" s="39">
        <f t="shared" si="6"/>
        <v>99194.26699999999</v>
      </c>
      <c r="E16" s="39">
        <f t="shared" si="6"/>
        <v>114263.64499999999</v>
      </c>
      <c r="F16" s="39">
        <f t="shared" si="6"/>
        <v>102289.42500000002</v>
      </c>
      <c r="G16" s="39">
        <f t="shared" si="6"/>
        <v>135911.658</v>
      </c>
      <c r="H16" s="39">
        <f t="shared" si="6"/>
        <v>99086.79000000001</v>
      </c>
      <c r="I16" s="39">
        <f t="shared" si="6"/>
        <v>102111.48400000001</v>
      </c>
      <c r="J16" s="39">
        <f t="shared" si="6"/>
        <v>118789.025</v>
      </c>
      <c r="K16" s="39">
        <f t="shared" si="6"/>
        <v>114824.42500000002</v>
      </c>
      <c r="L16" s="39">
        <f t="shared" si="6"/>
        <v>135178.63999999998</v>
      </c>
      <c r="M16" s="40">
        <f t="shared" si="6"/>
        <v>140833.669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</row>
    <row r="17" spans="1:255" s="46" customFormat="1" ht="10.5">
      <c r="A17" s="42" t="s">
        <v>18</v>
      </c>
      <c r="B17" s="43">
        <f>B16</f>
        <v>79586.643</v>
      </c>
      <c r="C17" s="43">
        <f aca="true" t="shared" si="7" ref="C17:M17">B17+C16</f>
        <v>174768.14</v>
      </c>
      <c r="D17" s="43">
        <f t="shared" si="7"/>
        <v>273962.407</v>
      </c>
      <c r="E17" s="43">
        <f t="shared" si="7"/>
        <v>388226.052</v>
      </c>
      <c r="F17" s="43">
        <f t="shared" si="7"/>
        <v>490515.4770000001</v>
      </c>
      <c r="G17" s="43">
        <f t="shared" si="7"/>
        <v>626427.135</v>
      </c>
      <c r="H17" s="43">
        <f t="shared" si="7"/>
        <v>725513.925</v>
      </c>
      <c r="I17" s="43">
        <f t="shared" si="7"/>
        <v>827625.4090000001</v>
      </c>
      <c r="J17" s="43">
        <f t="shared" si="7"/>
        <v>946414.4340000001</v>
      </c>
      <c r="K17" s="43">
        <f t="shared" si="7"/>
        <v>1061238.8590000002</v>
      </c>
      <c r="L17" s="43">
        <f t="shared" si="7"/>
        <v>1196417.499</v>
      </c>
      <c r="M17" s="44">
        <f t="shared" si="7"/>
        <v>1337251.168</v>
      </c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2.7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ht="12.75">
      <c r="A19" s="49" t="s">
        <v>24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ht="12.75">
      <c r="A20" s="12" t="s">
        <v>17</v>
      </c>
      <c r="B20" s="13">
        <v>42908.494149999955</v>
      </c>
      <c r="C20" s="13">
        <v>53551.41522000004</v>
      </c>
      <c r="D20" s="13">
        <v>60264.237069999945</v>
      </c>
      <c r="E20" s="13">
        <v>53844.57509000001</v>
      </c>
      <c r="F20" s="13">
        <v>62213.142369999994</v>
      </c>
      <c r="G20" s="13">
        <v>58902.026759999964</v>
      </c>
      <c r="H20" s="13">
        <v>53263.41392999994</v>
      </c>
      <c r="I20" s="13">
        <v>66283.90171999998</v>
      </c>
      <c r="J20" s="13">
        <v>58762.56622999998</v>
      </c>
      <c r="K20" s="13">
        <v>58639.41910999993</v>
      </c>
      <c r="L20" s="13">
        <v>50463.88958999997</v>
      </c>
      <c r="M20" s="14">
        <v>0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20" customFormat="1" ht="11.25">
      <c r="A21" s="16" t="s">
        <v>18</v>
      </c>
      <c r="B21" s="17">
        <f>B20</f>
        <v>42908.494149999955</v>
      </c>
      <c r="C21" s="17">
        <f aca="true" t="shared" si="8" ref="C21:M21">B21+C20</f>
        <v>96459.90937</v>
      </c>
      <c r="D21" s="17">
        <f t="shared" si="8"/>
        <v>156724.14643999992</v>
      </c>
      <c r="E21" s="17">
        <f t="shared" si="8"/>
        <v>210568.72152999992</v>
      </c>
      <c r="F21" s="17">
        <f t="shared" si="8"/>
        <v>272781.86389999994</v>
      </c>
      <c r="G21" s="17">
        <f t="shared" si="8"/>
        <v>331683.8906599999</v>
      </c>
      <c r="H21" s="17">
        <f t="shared" si="8"/>
        <v>384947.30458999984</v>
      </c>
      <c r="I21" s="17">
        <f t="shared" si="8"/>
        <v>451231.2063099998</v>
      </c>
      <c r="J21" s="17">
        <f t="shared" si="8"/>
        <v>509993.7725399998</v>
      </c>
      <c r="K21" s="17">
        <f t="shared" si="8"/>
        <v>568633.1916499997</v>
      </c>
      <c r="L21" s="17">
        <f t="shared" si="8"/>
        <v>619097.0812399996</v>
      </c>
      <c r="M21" s="18">
        <f t="shared" si="8"/>
        <v>619097.0812399996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ht="12.75">
      <c r="A22" s="21" t="s">
        <v>19</v>
      </c>
      <c r="B22" s="22">
        <v>16829.4</v>
      </c>
      <c r="C22" s="22">
        <v>16829.4</v>
      </c>
      <c r="D22" s="22">
        <v>16829.4</v>
      </c>
      <c r="E22" s="22">
        <v>16829.4</v>
      </c>
      <c r="F22" s="22">
        <v>16829.4</v>
      </c>
      <c r="G22" s="22">
        <v>16829.4</v>
      </c>
      <c r="H22" s="22">
        <v>16829.4</v>
      </c>
      <c r="I22" s="22">
        <v>16829.4</v>
      </c>
      <c r="J22" s="22">
        <v>16829.4</v>
      </c>
      <c r="K22" s="22">
        <v>16829.4</v>
      </c>
      <c r="L22" s="22">
        <v>11219.59998</v>
      </c>
      <c r="M22" s="23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20" customFormat="1" ht="11.25">
      <c r="A23" s="16" t="s">
        <v>18</v>
      </c>
      <c r="B23" s="17">
        <f>B22</f>
        <v>16829.4</v>
      </c>
      <c r="C23" s="17">
        <f aca="true" t="shared" si="9" ref="C23:M23">B23+C22</f>
        <v>33658.8</v>
      </c>
      <c r="D23" s="17">
        <f t="shared" si="9"/>
        <v>50488.200000000004</v>
      </c>
      <c r="E23" s="17">
        <f t="shared" si="9"/>
        <v>67317.6</v>
      </c>
      <c r="F23" s="17">
        <f t="shared" si="9"/>
        <v>84147</v>
      </c>
      <c r="G23" s="17">
        <f t="shared" si="9"/>
        <v>100976.4</v>
      </c>
      <c r="H23" s="17">
        <f t="shared" si="9"/>
        <v>117805.79999999999</v>
      </c>
      <c r="I23" s="17">
        <f t="shared" si="9"/>
        <v>134635.19999999998</v>
      </c>
      <c r="J23" s="17">
        <f t="shared" si="9"/>
        <v>151464.59999999998</v>
      </c>
      <c r="K23" s="17">
        <f t="shared" si="9"/>
        <v>168293.99999999997</v>
      </c>
      <c r="L23" s="17">
        <f t="shared" si="9"/>
        <v>179513.59997999997</v>
      </c>
      <c r="M23" s="18">
        <f t="shared" si="9"/>
        <v>179513.59997999997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22.5">
      <c r="A24" s="25" t="s">
        <v>20</v>
      </c>
      <c r="B24" s="22">
        <v>11878.259</v>
      </c>
      <c r="C24" s="22">
        <v>11878.259</v>
      </c>
      <c r="D24" s="22">
        <v>10169.657</v>
      </c>
      <c r="E24" s="22">
        <v>11308.725</v>
      </c>
      <c r="F24" s="22">
        <v>11308.724999999999</v>
      </c>
      <c r="G24" s="22">
        <v>11308.724999999999</v>
      </c>
      <c r="H24" s="22">
        <v>11308.725</v>
      </c>
      <c r="I24" s="22">
        <v>11308.724999999999</v>
      </c>
      <c r="J24" s="22">
        <v>11308.725</v>
      </c>
      <c r="K24" s="22">
        <v>11308.725</v>
      </c>
      <c r="L24" s="22">
        <v>11308.724999999999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20" customFormat="1" ht="11.25">
      <c r="A25" s="16" t="s">
        <v>18</v>
      </c>
      <c r="B25" s="17">
        <f>B24</f>
        <v>11878.259</v>
      </c>
      <c r="C25" s="17">
        <f aca="true" t="shared" si="10" ref="C25:M25">B25+C24</f>
        <v>23756.518</v>
      </c>
      <c r="D25" s="17">
        <f t="shared" si="10"/>
        <v>33926.175</v>
      </c>
      <c r="E25" s="17">
        <f t="shared" si="10"/>
        <v>45234.9</v>
      </c>
      <c r="F25" s="17">
        <f t="shared" si="10"/>
        <v>56543.625</v>
      </c>
      <c r="G25" s="17">
        <f t="shared" si="10"/>
        <v>67852.35</v>
      </c>
      <c r="H25" s="17">
        <f t="shared" si="10"/>
        <v>79161.07500000001</v>
      </c>
      <c r="I25" s="17">
        <f t="shared" si="10"/>
        <v>90469.80000000002</v>
      </c>
      <c r="J25" s="17">
        <f t="shared" si="10"/>
        <v>101778.52500000002</v>
      </c>
      <c r="K25" s="17">
        <f t="shared" si="10"/>
        <v>113087.25000000003</v>
      </c>
      <c r="L25" s="17">
        <f t="shared" si="10"/>
        <v>124395.97500000003</v>
      </c>
      <c r="M25" s="18">
        <f t="shared" si="10"/>
        <v>124395.97500000003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46" customFormat="1" ht="11.25">
      <c r="A26" s="38" t="s">
        <v>21</v>
      </c>
      <c r="B26" s="39">
        <f aca="true" t="shared" si="11" ref="B26:M26">B20+B22+B24</f>
        <v>71616.15314999995</v>
      </c>
      <c r="C26" s="39">
        <f t="shared" si="11"/>
        <v>82259.07422000005</v>
      </c>
      <c r="D26" s="39">
        <f t="shared" si="11"/>
        <v>87263.29406999995</v>
      </c>
      <c r="E26" s="39">
        <f t="shared" si="11"/>
        <v>81982.70009000003</v>
      </c>
      <c r="F26" s="39">
        <f t="shared" si="11"/>
        <v>90351.26736999999</v>
      </c>
      <c r="G26" s="39">
        <f t="shared" si="11"/>
        <v>87040.15175999998</v>
      </c>
      <c r="H26" s="39">
        <f t="shared" si="11"/>
        <v>81401.53892999995</v>
      </c>
      <c r="I26" s="39">
        <f t="shared" si="11"/>
        <v>94422.02672</v>
      </c>
      <c r="J26" s="39">
        <f t="shared" si="11"/>
        <v>86900.69123</v>
      </c>
      <c r="K26" s="39">
        <f t="shared" si="11"/>
        <v>86777.54410999993</v>
      </c>
      <c r="L26" s="39">
        <f t="shared" si="11"/>
        <v>72992.21456999997</v>
      </c>
      <c r="M26" s="40">
        <f t="shared" si="11"/>
        <v>0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</row>
    <row r="27" spans="1:255" s="20" customFormat="1" ht="11.25">
      <c r="A27" s="31" t="s">
        <v>18</v>
      </c>
      <c r="B27" s="52">
        <f>B26</f>
        <v>71616.15314999995</v>
      </c>
      <c r="C27" s="32">
        <f aca="true" t="shared" si="12" ref="C27:M27">B27+C26</f>
        <v>153875.22737</v>
      </c>
      <c r="D27" s="32">
        <f t="shared" si="12"/>
        <v>241138.52143999995</v>
      </c>
      <c r="E27" s="32">
        <f t="shared" si="12"/>
        <v>323121.22153</v>
      </c>
      <c r="F27" s="32">
        <f t="shared" si="12"/>
        <v>413472.4889</v>
      </c>
      <c r="G27" s="32">
        <f t="shared" si="12"/>
        <v>500512.64066</v>
      </c>
      <c r="H27" s="32">
        <f t="shared" si="12"/>
        <v>581914.17959</v>
      </c>
      <c r="I27" s="32">
        <f t="shared" si="12"/>
        <v>676336.2063099999</v>
      </c>
      <c r="J27" s="32">
        <f t="shared" si="12"/>
        <v>763236.8975399999</v>
      </c>
      <c r="K27" s="32">
        <f t="shared" si="12"/>
        <v>850014.4416499998</v>
      </c>
      <c r="L27" s="32">
        <f t="shared" si="12"/>
        <v>923006.6562199998</v>
      </c>
      <c r="M27" s="33">
        <f t="shared" si="12"/>
        <v>923006.6562199998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1.25">
      <c r="A28" s="53" t="s">
        <v>22</v>
      </c>
      <c r="B28" s="22">
        <v>14487.755</v>
      </c>
      <c r="C28" s="22">
        <v>9545.574000000002</v>
      </c>
      <c r="D28" s="22">
        <v>12961.067</v>
      </c>
      <c r="E28" s="22">
        <v>31062.27</v>
      </c>
      <c r="F28" s="22">
        <v>18803.345999999998</v>
      </c>
      <c r="G28" s="22">
        <v>54795.756</v>
      </c>
      <c r="H28" s="22">
        <v>20106.993000000002</v>
      </c>
      <c r="I28" s="22">
        <v>13822.964999999998</v>
      </c>
      <c r="J28" s="22">
        <v>34860.283</v>
      </c>
      <c r="K28" s="22">
        <v>38617.93359000001</v>
      </c>
      <c r="L28" s="22">
        <v>38260.193999999996</v>
      </c>
      <c r="M28" s="23">
        <v>0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20" customFormat="1" ht="11.25">
      <c r="A29" s="35" t="s">
        <v>18</v>
      </c>
      <c r="B29" s="36">
        <f>B28</f>
        <v>14487.755</v>
      </c>
      <c r="C29" s="36">
        <f aca="true" t="shared" si="13" ref="C29:M29">B29+C28</f>
        <v>24033.329</v>
      </c>
      <c r="D29" s="36">
        <f t="shared" si="13"/>
        <v>36994.396</v>
      </c>
      <c r="E29" s="36">
        <f t="shared" si="13"/>
        <v>68056.666</v>
      </c>
      <c r="F29" s="36">
        <f t="shared" si="13"/>
        <v>86860.01199999999</v>
      </c>
      <c r="G29" s="36">
        <f t="shared" si="13"/>
        <v>141655.76799999998</v>
      </c>
      <c r="H29" s="36">
        <f t="shared" si="13"/>
        <v>161762.761</v>
      </c>
      <c r="I29" s="36">
        <f t="shared" si="13"/>
        <v>175585.726</v>
      </c>
      <c r="J29" s="36">
        <f t="shared" si="13"/>
        <v>210446.009</v>
      </c>
      <c r="K29" s="36">
        <f t="shared" si="13"/>
        <v>249063.94259</v>
      </c>
      <c r="L29" s="36">
        <f t="shared" si="13"/>
        <v>287324.13659</v>
      </c>
      <c r="M29" s="37">
        <f t="shared" si="13"/>
        <v>287324.13659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8" customFormat="1" ht="11.25">
      <c r="A30" s="38" t="s">
        <v>23</v>
      </c>
      <c r="B30" s="39">
        <f aca="true" t="shared" si="14" ref="B30:M30">B26+B28</f>
        <v>86103.90814999996</v>
      </c>
      <c r="C30" s="39">
        <f t="shared" si="14"/>
        <v>91804.64822000006</v>
      </c>
      <c r="D30" s="39">
        <f t="shared" si="14"/>
        <v>100224.36106999994</v>
      </c>
      <c r="E30" s="39">
        <f t="shared" si="14"/>
        <v>113044.97009000002</v>
      </c>
      <c r="F30" s="39">
        <f t="shared" si="14"/>
        <v>109154.61336999998</v>
      </c>
      <c r="G30" s="39">
        <f t="shared" si="14"/>
        <v>141835.90775999997</v>
      </c>
      <c r="H30" s="39">
        <f t="shared" si="14"/>
        <v>101508.53192999995</v>
      </c>
      <c r="I30" s="39">
        <f t="shared" si="14"/>
        <v>108244.99171999999</v>
      </c>
      <c r="J30" s="39">
        <f t="shared" si="14"/>
        <v>121760.97422999999</v>
      </c>
      <c r="K30" s="39">
        <f t="shared" si="14"/>
        <v>125395.47769999993</v>
      </c>
      <c r="L30" s="39">
        <f t="shared" si="14"/>
        <v>111252.40856999997</v>
      </c>
      <c r="M30" s="40">
        <f t="shared" si="14"/>
        <v>0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6" customFormat="1" ht="10.5">
      <c r="A31" s="54" t="s">
        <v>18</v>
      </c>
      <c r="B31" s="55">
        <f>B30</f>
        <v>86103.90814999996</v>
      </c>
      <c r="C31" s="55">
        <f aca="true" t="shared" si="15" ref="C31:M31">B31+C30</f>
        <v>177908.55637</v>
      </c>
      <c r="D31" s="55">
        <f t="shared" si="15"/>
        <v>278132.91743999993</v>
      </c>
      <c r="E31" s="55">
        <f t="shared" si="15"/>
        <v>391177.88752999995</v>
      </c>
      <c r="F31" s="55">
        <f t="shared" si="15"/>
        <v>500332.5008999999</v>
      </c>
      <c r="G31" s="55">
        <f t="shared" si="15"/>
        <v>642168.40866</v>
      </c>
      <c r="H31" s="55">
        <f t="shared" si="15"/>
        <v>743676.9405899999</v>
      </c>
      <c r="I31" s="55">
        <f t="shared" si="15"/>
        <v>851921.9323099998</v>
      </c>
      <c r="J31" s="55">
        <f t="shared" si="15"/>
        <v>973682.9065399999</v>
      </c>
      <c r="K31" s="55">
        <f t="shared" si="15"/>
        <v>1099078.3842399998</v>
      </c>
      <c r="L31" s="55">
        <f t="shared" si="15"/>
        <v>1210330.7928099998</v>
      </c>
      <c r="M31" s="56">
        <f t="shared" si="15"/>
        <v>1210330.7928099998</v>
      </c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2.75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</row>
    <row r="33" spans="1:255" ht="12.75">
      <c r="A33" s="59" t="s">
        <v>25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ht="12.75">
      <c r="A34" s="12" t="s">
        <v>17</v>
      </c>
      <c r="B34" s="13">
        <f aca="true" t="shared" si="16" ref="B34:M45">IF(B6=0,0,ROUND(B20/B6*100,1))</f>
        <v>100.8</v>
      </c>
      <c r="C34" s="13">
        <f t="shared" si="16"/>
        <v>100.9</v>
      </c>
      <c r="D34" s="13">
        <f t="shared" si="16"/>
        <v>105.9</v>
      </c>
      <c r="E34" s="13">
        <f t="shared" si="16"/>
        <v>98.1</v>
      </c>
      <c r="F34" s="13">
        <f t="shared" si="16"/>
        <v>112.7</v>
      </c>
      <c r="G34" s="13">
        <f t="shared" si="16"/>
        <v>103.9</v>
      </c>
      <c r="H34" s="13">
        <f t="shared" si="16"/>
        <v>102.2</v>
      </c>
      <c r="I34" s="13">
        <f t="shared" si="16"/>
        <v>120.2</v>
      </c>
      <c r="J34" s="13">
        <f t="shared" si="16"/>
        <v>105.3</v>
      </c>
      <c r="K34" s="13">
        <f t="shared" si="16"/>
        <v>113.3</v>
      </c>
      <c r="L34" s="13">
        <f t="shared" si="16"/>
        <v>60.5</v>
      </c>
      <c r="M34" s="14">
        <f t="shared" si="16"/>
        <v>0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ht="12.75">
      <c r="A35" s="16" t="s">
        <v>18</v>
      </c>
      <c r="B35" s="17">
        <f t="shared" si="16"/>
        <v>100.8</v>
      </c>
      <c r="C35" s="17">
        <f t="shared" si="16"/>
        <v>100.9</v>
      </c>
      <c r="D35" s="17">
        <f t="shared" si="16"/>
        <v>102.7</v>
      </c>
      <c r="E35" s="17">
        <f t="shared" si="16"/>
        <v>101.5</v>
      </c>
      <c r="F35" s="17">
        <f t="shared" si="16"/>
        <v>103.9</v>
      </c>
      <c r="G35" s="17">
        <f t="shared" si="16"/>
        <v>103.9</v>
      </c>
      <c r="H35" s="17">
        <f t="shared" si="16"/>
        <v>103.6</v>
      </c>
      <c r="I35" s="17">
        <f t="shared" si="16"/>
        <v>105.8</v>
      </c>
      <c r="J35" s="17">
        <f t="shared" si="16"/>
        <v>105.7</v>
      </c>
      <c r="K35" s="17">
        <f t="shared" si="16"/>
        <v>106.5</v>
      </c>
      <c r="L35" s="17">
        <f t="shared" si="16"/>
        <v>100.3</v>
      </c>
      <c r="M35" s="18">
        <f t="shared" si="16"/>
        <v>87.6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ht="12.75">
      <c r="A36" s="21" t="s">
        <v>19</v>
      </c>
      <c r="B36" s="22">
        <f t="shared" si="16"/>
        <v>100</v>
      </c>
      <c r="C36" s="22">
        <f t="shared" si="16"/>
        <v>100</v>
      </c>
      <c r="D36" s="22">
        <f t="shared" si="16"/>
        <v>100</v>
      </c>
      <c r="E36" s="22">
        <f t="shared" si="16"/>
        <v>100</v>
      </c>
      <c r="F36" s="22">
        <f t="shared" si="16"/>
        <v>100</v>
      </c>
      <c r="G36" s="22">
        <f t="shared" si="16"/>
        <v>100</v>
      </c>
      <c r="H36" s="22">
        <f t="shared" si="16"/>
        <v>100</v>
      </c>
      <c r="I36" s="22">
        <f t="shared" si="16"/>
        <v>100</v>
      </c>
      <c r="J36" s="22">
        <f t="shared" si="16"/>
        <v>100</v>
      </c>
      <c r="K36" s="22">
        <f t="shared" si="16"/>
        <v>100</v>
      </c>
      <c r="L36" s="22">
        <f t="shared" si="16"/>
        <v>66.7</v>
      </c>
      <c r="M36" s="23">
        <f t="shared" si="16"/>
        <v>0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ht="12.75">
      <c r="A37" s="16" t="s">
        <v>18</v>
      </c>
      <c r="B37" s="17">
        <f t="shared" si="16"/>
        <v>100</v>
      </c>
      <c r="C37" s="17">
        <f t="shared" si="16"/>
        <v>100</v>
      </c>
      <c r="D37" s="17">
        <f t="shared" si="16"/>
        <v>100</v>
      </c>
      <c r="E37" s="17">
        <f t="shared" si="16"/>
        <v>100</v>
      </c>
      <c r="F37" s="17">
        <f t="shared" si="16"/>
        <v>100</v>
      </c>
      <c r="G37" s="17">
        <f t="shared" si="16"/>
        <v>100</v>
      </c>
      <c r="H37" s="17">
        <f t="shared" si="16"/>
        <v>100</v>
      </c>
      <c r="I37" s="17">
        <f t="shared" si="16"/>
        <v>100</v>
      </c>
      <c r="J37" s="17">
        <f t="shared" si="16"/>
        <v>100</v>
      </c>
      <c r="K37" s="17">
        <f t="shared" si="16"/>
        <v>100</v>
      </c>
      <c r="L37" s="17">
        <f t="shared" si="16"/>
        <v>97</v>
      </c>
      <c r="M37" s="18">
        <f t="shared" si="16"/>
        <v>88.9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ht="22.5">
      <c r="A38" s="25" t="s">
        <v>20</v>
      </c>
      <c r="B38" s="22">
        <f t="shared" si="16"/>
        <v>105</v>
      </c>
      <c r="C38" s="22">
        <f t="shared" si="16"/>
        <v>105</v>
      </c>
      <c r="D38" s="22">
        <f t="shared" si="16"/>
        <v>89.9</v>
      </c>
      <c r="E38" s="22">
        <f t="shared" si="16"/>
        <v>100</v>
      </c>
      <c r="F38" s="22">
        <f t="shared" si="16"/>
        <v>100</v>
      </c>
      <c r="G38" s="22">
        <f t="shared" si="16"/>
        <v>100</v>
      </c>
      <c r="H38" s="22">
        <f t="shared" si="16"/>
        <v>100</v>
      </c>
      <c r="I38" s="22">
        <f t="shared" si="16"/>
        <v>100</v>
      </c>
      <c r="J38" s="22">
        <f t="shared" si="16"/>
        <v>100</v>
      </c>
      <c r="K38" s="22">
        <f t="shared" si="16"/>
        <v>100</v>
      </c>
      <c r="L38" s="22">
        <f t="shared" si="16"/>
        <v>100</v>
      </c>
      <c r="M38" s="23">
        <f t="shared" si="16"/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255" ht="12.75">
      <c r="A39" s="16" t="s">
        <v>18</v>
      </c>
      <c r="B39" s="17">
        <f t="shared" si="16"/>
        <v>105</v>
      </c>
      <c r="C39" s="17">
        <f t="shared" si="16"/>
        <v>105</v>
      </c>
      <c r="D39" s="17">
        <f t="shared" si="16"/>
        <v>100</v>
      </c>
      <c r="E39" s="17">
        <f t="shared" si="16"/>
        <v>100</v>
      </c>
      <c r="F39" s="17">
        <f t="shared" si="16"/>
        <v>100</v>
      </c>
      <c r="G39" s="17">
        <f t="shared" si="16"/>
        <v>100</v>
      </c>
      <c r="H39" s="17">
        <f t="shared" si="16"/>
        <v>100</v>
      </c>
      <c r="I39" s="17">
        <f t="shared" si="16"/>
        <v>100</v>
      </c>
      <c r="J39" s="17">
        <f t="shared" si="16"/>
        <v>100</v>
      </c>
      <c r="K39" s="17">
        <f t="shared" si="16"/>
        <v>100</v>
      </c>
      <c r="L39" s="17">
        <f t="shared" si="16"/>
        <v>100</v>
      </c>
      <c r="M39" s="18">
        <f t="shared" si="16"/>
        <v>91.7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8" customFormat="1" ht="11.25">
      <c r="A40" s="38" t="s">
        <v>21</v>
      </c>
      <c r="B40" s="39">
        <f t="shared" si="16"/>
        <v>101.3</v>
      </c>
      <c r="C40" s="39">
        <f t="shared" si="16"/>
        <v>101.3</v>
      </c>
      <c r="D40" s="39">
        <f t="shared" si="16"/>
        <v>102.6</v>
      </c>
      <c r="E40" s="39">
        <f t="shared" si="16"/>
        <v>98.8</v>
      </c>
      <c r="F40" s="39">
        <f t="shared" si="16"/>
        <v>108.4</v>
      </c>
      <c r="G40" s="39">
        <f t="shared" si="16"/>
        <v>102.6</v>
      </c>
      <c r="H40" s="39">
        <f t="shared" si="16"/>
        <v>101.5</v>
      </c>
      <c r="I40" s="39">
        <f t="shared" si="16"/>
        <v>113.4</v>
      </c>
      <c r="J40" s="39">
        <f t="shared" si="16"/>
        <v>103.5</v>
      </c>
      <c r="K40" s="39">
        <f t="shared" si="16"/>
        <v>108.6</v>
      </c>
      <c r="L40" s="39">
        <f t="shared" si="16"/>
        <v>65.4</v>
      </c>
      <c r="M40" s="40">
        <f t="shared" si="16"/>
        <v>0</v>
      </c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</row>
    <row r="41" spans="1:255" s="46" customFormat="1" ht="11.25">
      <c r="A41" s="31" t="s">
        <v>18</v>
      </c>
      <c r="B41" s="52">
        <f t="shared" si="16"/>
        <v>101.3</v>
      </c>
      <c r="C41" s="32">
        <f t="shared" si="16"/>
        <v>101.3</v>
      </c>
      <c r="D41" s="32">
        <f t="shared" si="16"/>
        <v>101.8</v>
      </c>
      <c r="E41" s="32">
        <f t="shared" si="16"/>
        <v>101</v>
      </c>
      <c r="F41" s="32">
        <f t="shared" si="16"/>
        <v>102.5</v>
      </c>
      <c r="G41" s="32">
        <f t="shared" si="16"/>
        <v>102.5</v>
      </c>
      <c r="H41" s="32">
        <f t="shared" si="16"/>
        <v>102.4</v>
      </c>
      <c r="I41" s="32">
        <f t="shared" si="16"/>
        <v>103.8</v>
      </c>
      <c r="J41" s="32">
        <f t="shared" si="16"/>
        <v>103.8</v>
      </c>
      <c r="K41" s="32">
        <f t="shared" si="16"/>
        <v>104.2</v>
      </c>
      <c r="L41" s="32">
        <f t="shared" si="16"/>
        <v>99.6</v>
      </c>
      <c r="M41" s="33">
        <f t="shared" si="16"/>
        <v>88.4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11.25">
      <c r="A42" s="53" t="s">
        <v>22</v>
      </c>
      <c r="B42" s="22">
        <f t="shared" si="16"/>
        <v>163.4</v>
      </c>
      <c r="C42" s="22">
        <f t="shared" si="16"/>
        <v>68.3</v>
      </c>
      <c r="D42" s="22">
        <f t="shared" si="16"/>
        <v>91.6</v>
      </c>
      <c r="E42" s="22">
        <f t="shared" si="16"/>
        <v>99.4</v>
      </c>
      <c r="F42" s="22">
        <f t="shared" si="16"/>
        <v>99.1</v>
      </c>
      <c r="G42" s="22">
        <f t="shared" si="16"/>
        <v>107.3</v>
      </c>
      <c r="H42" s="22">
        <f t="shared" si="16"/>
        <v>106.7</v>
      </c>
      <c r="I42" s="22">
        <f t="shared" si="16"/>
        <v>73.3</v>
      </c>
      <c r="J42" s="22">
        <f t="shared" si="16"/>
        <v>100</v>
      </c>
      <c r="K42" s="22">
        <f t="shared" si="16"/>
        <v>110.6</v>
      </c>
      <c r="L42" s="22">
        <f t="shared" si="16"/>
        <v>162.1</v>
      </c>
      <c r="M42" s="23">
        <f t="shared" si="16"/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</row>
    <row r="43" spans="1:255" s="20" customFormat="1" ht="11.25">
      <c r="A43" s="35" t="s">
        <v>18</v>
      </c>
      <c r="B43" s="36">
        <f t="shared" si="16"/>
        <v>163.4</v>
      </c>
      <c r="C43" s="36">
        <f t="shared" si="16"/>
        <v>105.2</v>
      </c>
      <c r="D43" s="36">
        <f t="shared" si="16"/>
        <v>100</v>
      </c>
      <c r="E43" s="36">
        <f t="shared" si="16"/>
        <v>99.7</v>
      </c>
      <c r="F43" s="36">
        <f t="shared" si="16"/>
        <v>99.6</v>
      </c>
      <c r="G43" s="36">
        <f t="shared" si="16"/>
        <v>102.4</v>
      </c>
      <c r="H43" s="36">
        <f t="shared" si="16"/>
        <v>102.9</v>
      </c>
      <c r="I43" s="36">
        <f t="shared" si="16"/>
        <v>99.8</v>
      </c>
      <c r="J43" s="36">
        <f t="shared" si="16"/>
        <v>99.8</v>
      </c>
      <c r="K43" s="36">
        <f t="shared" si="16"/>
        <v>101.3</v>
      </c>
      <c r="L43" s="36">
        <f t="shared" si="16"/>
        <v>106.7</v>
      </c>
      <c r="M43" s="37">
        <f t="shared" si="16"/>
        <v>98.1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8" customFormat="1" ht="11.25">
      <c r="A44" s="38" t="s">
        <v>23</v>
      </c>
      <c r="B44" s="39">
        <f t="shared" si="16"/>
        <v>108.2</v>
      </c>
      <c r="C44" s="39">
        <f t="shared" si="16"/>
        <v>96.5</v>
      </c>
      <c r="D44" s="39">
        <f t="shared" si="16"/>
        <v>101</v>
      </c>
      <c r="E44" s="39">
        <f t="shared" si="16"/>
        <v>98.9</v>
      </c>
      <c r="F44" s="39">
        <f t="shared" si="16"/>
        <v>106.7</v>
      </c>
      <c r="G44" s="39">
        <f t="shared" si="16"/>
        <v>104.4</v>
      </c>
      <c r="H44" s="39">
        <f t="shared" si="16"/>
        <v>102.4</v>
      </c>
      <c r="I44" s="39">
        <f t="shared" si="16"/>
        <v>106</v>
      </c>
      <c r="J44" s="39">
        <f t="shared" si="16"/>
        <v>102.5</v>
      </c>
      <c r="K44" s="39">
        <f t="shared" si="16"/>
        <v>109.2</v>
      </c>
      <c r="L44" s="39">
        <f t="shared" si="16"/>
        <v>82.3</v>
      </c>
      <c r="M44" s="40">
        <f t="shared" si="16"/>
        <v>0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6" customFormat="1" ht="10.5">
      <c r="A45" s="54" t="s">
        <v>18</v>
      </c>
      <c r="B45" s="55">
        <f t="shared" si="16"/>
        <v>108.2</v>
      </c>
      <c r="C45" s="55">
        <f t="shared" si="16"/>
        <v>101.8</v>
      </c>
      <c r="D45" s="55">
        <f t="shared" si="16"/>
        <v>101.5</v>
      </c>
      <c r="E45" s="55">
        <f t="shared" si="16"/>
        <v>100.8</v>
      </c>
      <c r="F45" s="55">
        <f t="shared" si="16"/>
        <v>102</v>
      </c>
      <c r="G45" s="55">
        <f t="shared" si="16"/>
        <v>102.5</v>
      </c>
      <c r="H45" s="55">
        <f t="shared" si="16"/>
        <v>102.5</v>
      </c>
      <c r="I45" s="55">
        <f t="shared" si="16"/>
        <v>102.9</v>
      </c>
      <c r="J45" s="55">
        <f t="shared" si="16"/>
        <v>102.9</v>
      </c>
      <c r="K45" s="55">
        <f t="shared" si="16"/>
        <v>103.6</v>
      </c>
      <c r="L45" s="55">
        <f t="shared" si="16"/>
        <v>101.2</v>
      </c>
      <c r="M45" s="56">
        <f t="shared" si="16"/>
        <v>90.5</v>
      </c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2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</row>
    <row r="47" spans="1:255" ht="12.75">
      <c r="A47" s="59" t="s">
        <v>26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</row>
    <row r="48" spans="1:255" ht="12.75">
      <c r="A48" s="12" t="s">
        <v>17</v>
      </c>
      <c r="B48" s="13">
        <f aca="true" t="shared" si="17" ref="B48:M59">B20-B6</f>
        <v>326.23114999996324</v>
      </c>
      <c r="C48" s="13">
        <f t="shared" si="17"/>
        <v>488.27922000004764</v>
      </c>
      <c r="D48" s="13">
        <f t="shared" si="17"/>
        <v>3356.0000699999437</v>
      </c>
      <c r="E48" s="13">
        <f t="shared" si="17"/>
        <v>-1018.674909999987</v>
      </c>
      <c r="F48" s="13">
        <f t="shared" si="17"/>
        <v>7035.188369999974</v>
      </c>
      <c r="G48" s="13">
        <f t="shared" si="17"/>
        <v>2189.699759999974</v>
      </c>
      <c r="H48" s="13">
        <f t="shared" si="17"/>
        <v>1165.5419299999412</v>
      </c>
      <c r="I48" s="13">
        <f t="shared" si="17"/>
        <v>11158.307719999975</v>
      </c>
      <c r="J48" s="13">
        <f t="shared" si="17"/>
        <v>2971.949229999991</v>
      </c>
      <c r="K48" s="13">
        <f t="shared" si="17"/>
        <v>6873.477109999934</v>
      </c>
      <c r="L48" s="13">
        <f t="shared" si="17"/>
        <v>-32979.019410000015</v>
      </c>
      <c r="M48" s="14">
        <f t="shared" si="17"/>
        <v>-89150.348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</row>
    <row r="49" spans="1:255" ht="12.75">
      <c r="A49" s="16" t="s">
        <v>18</v>
      </c>
      <c r="B49" s="17">
        <f t="shared" si="17"/>
        <v>326.23114999996324</v>
      </c>
      <c r="C49" s="17">
        <f t="shared" si="17"/>
        <v>814.5103700000182</v>
      </c>
      <c r="D49" s="17">
        <f t="shared" si="17"/>
        <v>4170.5104399999545</v>
      </c>
      <c r="E49" s="17">
        <f t="shared" si="17"/>
        <v>3151.835529999953</v>
      </c>
      <c r="F49" s="17">
        <f t="shared" si="17"/>
        <v>10187.023899999971</v>
      </c>
      <c r="G49" s="17">
        <f t="shared" si="17"/>
        <v>12376.72365999996</v>
      </c>
      <c r="H49" s="17">
        <f t="shared" si="17"/>
        <v>13542.265589999908</v>
      </c>
      <c r="I49" s="17">
        <f t="shared" si="17"/>
        <v>24700.57330999989</v>
      </c>
      <c r="J49" s="17">
        <f t="shared" si="17"/>
        <v>27672.522539999918</v>
      </c>
      <c r="K49" s="17">
        <f t="shared" si="17"/>
        <v>34545.99964999978</v>
      </c>
      <c r="L49" s="17">
        <f t="shared" si="17"/>
        <v>1566.9802399997134</v>
      </c>
      <c r="M49" s="18">
        <f t="shared" si="17"/>
        <v>-87583.36776000028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ht="12.75">
      <c r="A50" s="21" t="s">
        <v>19</v>
      </c>
      <c r="B50" s="22">
        <f t="shared" si="17"/>
        <v>0</v>
      </c>
      <c r="C50" s="22">
        <f t="shared" si="17"/>
        <v>0</v>
      </c>
      <c r="D50" s="22">
        <f t="shared" si="17"/>
        <v>0</v>
      </c>
      <c r="E50" s="22">
        <f t="shared" si="17"/>
        <v>0</v>
      </c>
      <c r="F50" s="22">
        <f t="shared" si="17"/>
        <v>0</v>
      </c>
      <c r="G50" s="22">
        <f t="shared" si="17"/>
        <v>0</v>
      </c>
      <c r="H50" s="22">
        <f t="shared" si="17"/>
        <v>0</v>
      </c>
      <c r="I50" s="22">
        <f t="shared" si="17"/>
        <v>0</v>
      </c>
      <c r="J50" s="22">
        <f t="shared" si="17"/>
        <v>0</v>
      </c>
      <c r="K50" s="22">
        <f t="shared" si="17"/>
        <v>0</v>
      </c>
      <c r="L50" s="22">
        <f t="shared" si="17"/>
        <v>-5609.800020000001</v>
      </c>
      <c r="M50" s="23">
        <f t="shared" si="17"/>
        <v>-16829.2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</row>
    <row r="51" spans="1:255" ht="12.75">
      <c r="A51" s="16" t="s">
        <v>18</v>
      </c>
      <c r="B51" s="17">
        <f t="shared" si="17"/>
        <v>0</v>
      </c>
      <c r="C51" s="17">
        <f t="shared" si="17"/>
        <v>0</v>
      </c>
      <c r="D51" s="17">
        <f t="shared" si="17"/>
        <v>0</v>
      </c>
      <c r="E51" s="17">
        <f t="shared" si="17"/>
        <v>0</v>
      </c>
      <c r="F51" s="17">
        <f t="shared" si="17"/>
        <v>0</v>
      </c>
      <c r="G51" s="17">
        <f t="shared" si="17"/>
        <v>0</v>
      </c>
      <c r="H51" s="17">
        <f t="shared" si="17"/>
        <v>0</v>
      </c>
      <c r="I51" s="17">
        <f t="shared" si="17"/>
        <v>0</v>
      </c>
      <c r="J51" s="17">
        <f t="shared" si="17"/>
        <v>0</v>
      </c>
      <c r="K51" s="17">
        <f t="shared" si="17"/>
        <v>0</v>
      </c>
      <c r="L51" s="17">
        <f t="shared" si="17"/>
        <v>-5609.800019999995</v>
      </c>
      <c r="M51" s="18">
        <f t="shared" si="17"/>
        <v>-22439.000020000007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22.5">
      <c r="A52" s="25" t="s">
        <v>20</v>
      </c>
      <c r="B52" s="22">
        <f t="shared" si="17"/>
        <v>569.5340000000015</v>
      </c>
      <c r="C52" s="22">
        <f t="shared" si="17"/>
        <v>569.5340000000015</v>
      </c>
      <c r="D52" s="22">
        <f t="shared" si="17"/>
        <v>-1139.0679999999993</v>
      </c>
      <c r="E52" s="22">
        <f t="shared" si="17"/>
        <v>0</v>
      </c>
      <c r="F52" s="22">
        <f t="shared" si="17"/>
        <v>0</v>
      </c>
      <c r="G52" s="22">
        <f t="shared" si="17"/>
        <v>0</v>
      </c>
      <c r="H52" s="22">
        <f t="shared" si="17"/>
        <v>0</v>
      </c>
      <c r="I52" s="22">
        <f t="shared" si="17"/>
        <v>0</v>
      </c>
      <c r="J52" s="22">
        <f t="shared" si="17"/>
        <v>0</v>
      </c>
      <c r="K52" s="22">
        <f t="shared" si="17"/>
        <v>0</v>
      </c>
      <c r="L52" s="22">
        <f t="shared" si="17"/>
        <v>0</v>
      </c>
      <c r="M52" s="23">
        <f t="shared" si="17"/>
        <v>-11308.925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12.75">
      <c r="A53" s="16" t="s">
        <v>18</v>
      </c>
      <c r="B53" s="17">
        <f t="shared" si="17"/>
        <v>569.5340000000015</v>
      </c>
      <c r="C53" s="17">
        <f t="shared" si="17"/>
        <v>1139.068000000003</v>
      </c>
      <c r="D53" s="17">
        <f t="shared" si="17"/>
        <v>0</v>
      </c>
      <c r="E53" s="17">
        <f t="shared" si="17"/>
        <v>0</v>
      </c>
      <c r="F53" s="17">
        <f t="shared" si="17"/>
        <v>0</v>
      </c>
      <c r="G53" s="17">
        <f t="shared" si="17"/>
        <v>0</v>
      </c>
      <c r="H53" s="17">
        <f t="shared" si="17"/>
        <v>0</v>
      </c>
      <c r="I53" s="17">
        <f t="shared" si="17"/>
        <v>0</v>
      </c>
      <c r="J53" s="17">
        <f t="shared" si="17"/>
        <v>0</v>
      </c>
      <c r="K53" s="17">
        <f t="shared" si="17"/>
        <v>0</v>
      </c>
      <c r="L53" s="17">
        <f t="shared" si="17"/>
        <v>0</v>
      </c>
      <c r="M53" s="18">
        <f t="shared" si="17"/>
        <v>-11308.92499999996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8" customFormat="1" ht="11.25">
      <c r="A54" s="38" t="s">
        <v>21</v>
      </c>
      <c r="B54" s="39">
        <f t="shared" si="17"/>
        <v>895.7651499999629</v>
      </c>
      <c r="C54" s="39">
        <f t="shared" si="17"/>
        <v>1057.8132200000546</v>
      </c>
      <c r="D54" s="39">
        <f t="shared" si="17"/>
        <v>2216.9320699999516</v>
      </c>
      <c r="E54" s="39">
        <f t="shared" si="17"/>
        <v>-1018.6749099999724</v>
      </c>
      <c r="F54" s="39">
        <f t="shared" si="17"/>
        <v>7035.18836999996</v>
      </c>
      <c r="G54" s="39">
        <f t="shared" si="17"/>
        <v>2189.6997599999886</v>
      </c>
      <c r="H54" s="39">
        <f t="shared" si="17"/>
        <v>1165.5419299999485</v>
      </c>
      <c r="I54" s="39">
        <f t="shared" si="17"/>
        <v>11158.307719999983</v>
      </c>
      <c r="J54" s="39">
        <f t="shared" si="17"/>
        <v>2971.9492299999984</v>
      </c>
      <c r="K54" s="39">
        <f t="shared" si="17"/>
        <v>6873.47710999992</v>
      </c>
      <c r="L54" s="39">
        <f t="shared" si="17"/>
        <v>-38588.81943000002</v>
      </c>
      <c r="M54" s="40">
        <f t="shared" si="17"/>
        <v>-117288.473</v>
      </c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255" ht="12.75">
      <c r="A55" s="31" t="s">
        <v>18</v>
      </c>
      <c r="B55" s="52">
        <f t="shared" si="17"/>
        <v>895.7651499999629</v>
      </c>
      <c r="C55" s="32">
        <f t="shared" si="17"/>
        <v>1953.578370000032</v>
      </c>
      <c r="D55" s="32">
        <f t="shared" si="17"/>
        <v>4170.510439999984</v>
      </c>
      <c r="E55" s="32">
        <f t="shared" si="17"/>
        <v>3151.8355300000403</v>
      </c>
      <c r="F55" s="32">
        <f t="shared" si="17"/>
        <v>10187.02390000003</v>
      </c>
      <c r="G55" s="32">
        <f t="shared" si="17"/>
        <v>12376.723660000018</v>
      </c>
      <c r="H55" s="32">
        <f t="shared" si="17"/>
        <v>13542.265589999966</v>
      </c>
      <c r="I55" s="32">
        <f t="shared" si="17"/>
        <v>24700.57330999989</v>
      </c>
      <c r="J55" s="32">
        <f t="shared" si="17"/>
        <v>27672.522539999918</v>
      </c>
      <c r="K55" s="32">
        <f t="shared" si="17"/>
        <v>34545.99964999978</v>
      </c>
      <c r="L55" s="32">
        <f t="shared" si="17"/>
        <v>-4042.8197800002526</v>
      </c>
      <c r="M55" s="33">
        <f t="shared" si="17"/>
        <v>-121331.29278000025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64" customFormat="1" ht="11.25">
      <c r="A56" s="53" t="s">
        <v>22</v>
      </c>
      <c r="B56" s="22">
        <f t="shared" si="17"/>
        <v>5621.5</v>
      </c>
      <c r="C56" s="22">
        <f t="shared" si="17"/>
        <v>-4434.661999999998</v>
      </c>
      <c r="D56" s="22">
        <f t="shared" si="17"/>
        <v>-1186.8380000000016</v>
      </c>
      <c r="E56" s="22">
        <f t="shared" si="17"/>
        <v>-200</v>
      </c>
      <c r="F56" s="22">
        <f t="shared" si="17"/>
        <v>-170</v>
      </c>
      <c r="G56" s="22">
        <f t="shared" si="17"/>
        <v>3734.5499999999956</v>
      </c>
      <c r="H56" s="22">
        <f t="shared" si="17"/>
        <v>1256.2000000000007</v>
      </c>
      <c r="I56" s="22">
        <f t="shared" si="17"/>
        <v>-5024.800000000001</v>
      </c>
      <c r="J56" s="22">
        <f t="shared" si="17"/>
        <v>0</v>
      </c>
      <c r="K56" s="22">
        <f t="shared" si="17"/>
        <v>3697.5755900000077</v>
      </c>
      <c r="L56" s="22">
        <f t="shared" si="17"/>
        <v>14662.587999999996</v>
      </c>
      <c r="M56" s="23">
        <f t="shared" si="17"/>
        <v>-23545.196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</row>
    <row r="57" spans="1:255" s="20" customFormat="1" ht="11.25">
      <c r="A57" s="35" t="s">
        <v>18</v>
      </c>
      <c r="B57" s="36">
        <f t="shared" si="17"/>
        <v>5621.5</v>
      </c>
      <c r="C57" s="36">
        <f t="shared" si="17"/>
        <v>1186.8379999999997</v>
      </c>
      <c r="D57" s="36">
        <f t="shared" si="17"/>
        <v>0</v>
      </c>
      <c r="E57" s="36">
        <f t="shared" si="17"/>
        <v>-200</v>
      </c>
      <c r="F57" s="36">
        <f t="shared" si="17"/>
        <v>-370</v>
      </c>
      <c r="G57" s="36">
        <f t="shared" si="17"/>
        <v>3364.5499999999884</v>
      </c>
      <c r="H57" s="36">
        <f t="shared" si="17"/>
        <v>4620.75</v>
      </c>
      <c r="I57" s="36">
        <f t="shared" si="17"/>
        <v>-404.05000000001746</v>
      </c>
      <c r="J57" s="36">
        <f t="shared" si="17"/>
        <v>-404.05000000001746</v>
      </c>
      <c r="K57" s="36">
        <f t="shared" si="17"/>
        <v>3293.5255899999756</v>
      </c>
      <c r="L57" s="36">
        <f t="shared" si="17"/>
        <v>17956.113589999964</v>
      </c>
      <c r="M57" s="37">
        <f t="shared" si="17"/>
        <v>-5589.082410000032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8" customFormat="1" ht="11.25">
      <c r="A58" s="38" t="s">
        <v>23</v>
      </c>
      <c r="B58" s="39">
        <f t="shared" si="17"/>
        <v>6517.265149999963</v>
      </c>
      <c r="C58" s="39">
        <f t="shared" si="17"/>
        <v>-3376.848779999942</v>
      </c>
      <c r="D58" s="39">
        <f t="shared" si="17"/>
        <v>1030.0940699999483</v>
      </c>
      <c r="E58" s="39">
        <f t="shared" si="17"/>
        <v>-1218.6749099999724</v>
      </c>
      <c r="F58" s="39">
        <f t="shared" si="17"/>
        <v>6865.18836999996</v>
      </c>
      <c r="G58" s="39">
        <f t="shared" si="17"/>
        <v>5924.249759999977</v>
      </c>
      <c r="H58" s="39">
        <f t="shared" si="17"/>
        <v>2421.7419299999456</v>
      </c>
      <c r="I58" s="39">
        <f t="shared" si="17"/>
        <v>6133.50771999998</v>
      </c>
      <c r="J58" s="39">
        <f t="shared" si="17"/>
        <v>2971.9492299999984</v>
      </c>
      <c r="K58" s="39">
        <f t="shared" si="17"/>
        <v>10571.052699999913</v>
      </c>
      <c r="L58" s="39">
        <f t="shared" si="17"/>
        <v>-23926.231430000014</v>
      </c>
      <c r="M58" s="40">
        <f t="shared" si="17"/>
        <v>-140833.669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</row>
    <row r="59" spans="1:255" s="8" customFormat="1" ht="11.25">
      <c r="A59" s="54" t="s">
        <v>18</v>
      </c>
      <c r="B59" s="55">
        <f t="shared" si="17"/>
        <v>6517.265149999963</v>
      </c>
      <c r="C59" s="55">
        <f t="shared" si="17"/>
        <v>3140.4163699999917</v>
      </c>
      <c r="D59" s="55">
        <f t="shared" si="17"/>
        <v>4170.510439999925</v>
      </c>
      <c r="E59" s="55">
        <f t="shared" si="17"/>
        <v>2951.835529999924</v>
      </c>
      <c r="F59" s="55">
        <f t="shared" si="17"/>
        <v>9817.023899999855</v>
      </c>
      <c r="G59" s="55">
        <f t="shared" si="17"/>
        <v>15741.273659999948</v>
      </c>
      <c r="H59" s="55">
        <f t="shared" si="17"/>
        <v>18163.01558999985</v>
      </c>
      <c r="I59" s="55">
        <f t="shared" si="17"/>
        <v>24296.523309999728</v>
      </c>
      <c r="J59" s="55">
        <f t="shared" si="17"/>
        <v>27268.472539999755</v>
      </c>
      <c r="K59" s="55">
        <f t="shared" si="17"/>
        <v>37839.52523999964</v>
      </c>
      <c r="L59" s="55">
        <f t="shared" si="17"/>
        <v>13913.293809999712</v>
      </c>
      <c r="M59" s="56">
        <f t="shared" si="17"/>
        <v>-126920.37519000028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</sheetData>
  <mergeCells count="2">
    <mergeCell ref="A1:M1"/>
    <mergeCell ref="A2:M2"/>
  </mergeCells>
  <hyperlinks>
    <hyperlink ref="A3" location="меню!A1" display="меню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2021-11-22T09:06:01Z</dcterms:created>
  <dcterms:modified xsi:type="dcterms:W3CDTF">2021-11-22T09:06:54Z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