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6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<sst xmlns="http://schemas.openxmlformats.org/spreadsheetml/2006/main" count="68" uniqueCount="27">
  <si>
    <t>Доходна частина бюджету області на 2021 рік</t>
  </si>
  <si>
    <t>Загальний фонд, затверджені показники зі змінами</t>
  </si>
  <si>
    <t>меню</t>
  </si>
  <si>
    <t>станом на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</si>
  <si>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</si>
  <si>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</si>
  <si>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</si>
  <si>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</si>
  <si>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</si>
  <si>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</si>
  <si>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</si>
  <si>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</si>
  <si>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</si>
  <si>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</si>
  <si>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</si>
  <si>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</si>
  <si>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План</t>
  </si>
  <si>
    <t>Власні</t>
  </si>
  <si>
    <t>кумулятивно</t>
  </si>
  <si>
    <t>Базова дотація</t>
  </si>
  <si>
    <t>Додаткова дотація з ДБ з утримання закладів освіти та охорони здоров'я</t>
  </si>
  <si>
    <t>всього</t>
  </si>
  <si>
    <t>Субвенція з ДБ</t>
  </si>
  <si>
    <t>Загалом</t>
  </si>
  <si>
    <t>Факт</t>
  </si>
  <si>
    <t>Відхилення у відсотках</t>
  </si>
  <si>
    <t>Відхилення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</si>
</sst>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_ ;[Red]\-#,##0.0\ "/>
  </numFmts>
  <fonts count="19">
    <font>
      <sz val="10"/>
      <name val="Arial Cyr"/>
      <family val="0"/>
    </font>
    <font>
      <b/>
      <sz val="14"/>
      <name val="Arial Cyr"/>
      <family val="0"/>
    </font>
    <font>
      <sz val="10"/>
      <name val="Helv"/>
      <family val="0"/>
    </font>
    <font>
      <b/>
      <sz val="12"/>
      <color indexed="63"/>
      <name val="Arial Cyr"/>
      <family val="0"/>
    </font>
    <font>
      <u val="single"/>
      <sz val="8"/>
      <color indexed="12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8"/>
      <name val="Arial Cyr"/>
      <family val="0"/>
    </font>
    <font>
      <sz val="8"/>
      <name val="Arial"/>
      <family val="2"/>
    </font>
    <font>
      <i/>
      <sz val="8"/>
      <color indexed="63"/>
      <name val="Arial Cyr"/>
      <family val="2"/>
    </font>
    <font>
      <i/>
      <sz val="8"/>
      <color indexed="63"/>
      <name val="Arial"/>
      <family val="2"/>
    </font>
    <font>
      <i/>
      <sz val="8"/>
      <name val="Arial"/>
      <family val="2"/>
    </font>
    <font>
      <i/>
      <sz val="8"/>
      <name val="Arial Cyr"/>
      <family val="2"/>
    </font>
    <font>
      <b/>
      <sz val="8"/>
      <name val="Arial"/>
      <family val="2"/>
    </font>
    <font>
      <b/>
      <i/>
      <sz val="8"/>
      <name val="Arial Cyr"/>
      <family val="2"/>
    </font>
    <font>
      <b/>
      <i/>
      <sz val="8"/>
      <color indexed="63"/>
      <name val="Arial Cyr"/>
      <family val="2"/>
    </font>
    <font>
      <b/>
      <i/>
      <sz val="8"/>
      <color indexed="63"/>
      <name val="Arial"/>
      <family val="2"/>
    </font>
    <font>
      <b/>
      <i/>
      <sz val="8"/>
      <name val="Arial"/>
      <family val="2"/>
    </font>
    <font>
      <sz val="8"/>
      <color indexed="63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</borders>
  <cellStyleXfs count="21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 horizontal="center"/>
    </xf>
    <xf numFmtId="164" fontId="4" fillId="0" borderId="0" xfId="15" applyNumberFormat="1" applyFont="1" applyAlignment="1" applyProtection="1">
      <alignment/>
      <protection/>
    </xf>
    <xf numFmtId="164" fontId="5" fillId="0" borderId="0" xfId="0" applyNumberFormat="1" applyFont="1" applyAlignment="1">
      <alignment horizontal="right"/>
    </xf>
    <xf numFmtId="14" fontId="5" fillId="0" borderId="0" xfId="0" applyNumberFormat="1" applyFont="1" applyAlignment="1">
      <alignment horizontal="left"/>
    </xf>
    <xf numFmtId="164" fontId="6" fillId="0" borderId="0" xfId="0" applyNumberFormat="1" applyFont="1" applyAlignment="1">
      <alignment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/>
    </xf>
    <xf numFmtId="164" fontId="8" fillId="0" borderId="3" xfId="0" applyNumberFormat="1" applyFont="1" applyBorder="1" applyAlignment="1">
      <alignment/>
    </xf>
    <xf numFmtId="164" fontId="8" fillId="0" borderId="4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164" fontId="9" fillId="0" borderId="5" xfId="0" applyNumberFormat="1" applyFont="1" applyBorder="1" applyAlignment="1">
      <alignment/>
    </xf>
    <xf numFmtId="164" fontId="10" fillId="0" borderId="6" xfId="0" applyNumberFormat="1" applyFont="1" applyBorder="1" applyAlignment="1">
      <alignment/>
    </xf>
    <xf numFmtId="164" fontId="10" fillId="0" borderId="7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164" fontId="12" fillId="0" borderId="0" xfId="0" applyNumberFormat="1" applyFont="1" applyAlignment="1">
      <alignment/>
    </xf>
    <xf numFmtId="164" fontId="7" fillId="0" borderId="5" xfId="0" applyNumberFormat="1" applyFont="1" applyFill="1" applyBorder="1" applyAlignment="1">
      <alignment/>
    </xf>
    <xf numFmtId="164" fontId="8" fillId="0" borderId="6" xfId="0" applyNumberFormat="1" applyFont="1" applyBorder="1" applyAlignment="1">
      <alignment/>
    </xf>
    <xf numFmtId="164" fontId="8" fillId="0" borderId="7" xfId="0" applyNumberFormat="1" applyFont="1" applyBorder="1" applyAlignment="1">
      <alignment/>
    </xf>
    <xf numFmtId="164" fontId="0" fillId="0" borderId="0" xfId="0" applyNumberFormat="1" applyFill="1" applyAlignment="1">
      <alignment/>
    </xf>
    <xf numFmtId="164" fontId="7" fillId="0" borderId="5" xfId="0" applyNumberFormat="1" applyFont="1" applyFill="1" applyBorder="1" applyAlignment="1">
      <alignment wrapText="1"/>
    </xf>
    <xf numFmtId="164" fontId="6" fillId="0" borderId="8" xfId="0" applyNumberFormat="1" applyFont="1" applyFill="1" applyBorder="1" applyAlignment="1">
      <alignment/>
    </xf>
    <xf numFmtId="164" fontId="13" fillId="0" borderId="9" xfId="0" applyNumberFormat="1" applyFont="1" applyFill="1" applyBorder="1" applyAlignment="1">
      <alignment/>
    </xf>
    <xf numFmtId="164" fontId="13" fillId="0" borderId="10" xfId="0" applyNumberFormat="1" applyFont="1" applyFill="1" applyBorder="1" applyAlignment="1">
      <alignment/>
    </xf>
    <xf numFmtId="164" fontId="13" fillId="0" borderId="0" xfId="0" applyNumberFormat="1" applyFont="1" applyFill="1" applyBorder="1" applyAlignment="1">
      <alignment/>
    </xf>
    <xf numFmtId="164" fontId="14" fillId="0" borderId="0" xfId="0" applyNumberFormat="1" applyFont="1" applyFill="1" applyAlignment="1">
      <alignment/>
    </xf>
    <xf numFmtId="164" fontId="9" fillId="0" borderId="11" xfId="0" applyNumberFormat="1" applyFont="1" applyBorder="1" applyAlignment="1">
      <alignment/>
    </xf>
    <xf numFmtId="164" fontId="10" fillId="0" borderId="12" xfId="0" applyNumberFormat="1" applyFont="1" applyBorder="1" applyAlignment="1">
      <alignment/>
    </xf>
    <xf numFmtId="164" fontId="10" fillId="0" borderId="13" xfId="0" applyNumberFormat="1" applyFont="1" applyBorder="1" applyAlignment="1">
      <alignment/>
    </xf>
    <xf numFmtId="164" fontId="12" fillId="0" borderId="0" xfId="0" applyNumberFormat="1" applyFont="1" applyFill="1" applyAlignment="1">
      <alignment/>
    </xf>
    <xf numFmtId="164" fontId="9" fillId="0" borderId="14" xfId="0" applyNumberFormat="1" applyFont="1" applyBorder="1" applyAlignment="1">
      <alignment/>
    </xf>
    <xf numFmtId="164" fontId="10" fillId="0" borderId="15" xfId="0" applyNumberFormat="1" applyFont="1" applyBorder="1" applyAlignment="1">
      <alignment/>
    </xf>
    <xf numFmtId="164" fontId="10" fillId="0" borderId="16" xfId="0" applyNumberFormat="1" applyFont="1" applyBorder="1" applyAlignment="1">
      <alignment/>
    </xf>
    <xf numFmtId="164" fontId="6" fillId="0" borderId="8" xfId="0" applyNumberFormat="1" applyFont="1" applyBorder="1" applyAlignment="1">
      <alignment/>
    </xf>
    <xf numFmtId="164" fontId="13" fillId="0" borderId="9" xfId="0" applyNumberFormat="1" applyFont="1" applyBorder="1" applyAlignment="1">
      <alignment/>
    </xf>
    <xf numFmtId="164" fontId="13" fillId="0" borderId="1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5" fillId="0" borderId="17" xfId="0" applyNumberFormat="1" applyFont="1" applyBorder="1" applyAlignment="1">
      <alignment/>
    </xf>
    <xf numFmtId="164" fontId="16" fillId="0" borderId="18" xfId="0" applyNumberFormat="1" applyFont="1" applyBorder="1" applyAlignment="1">
      <alignment/>
    </xf>
    <xf numFmtId="164" fontId="16" fillId="0" borderId="19" xfId="0" applyNumberFormat="1" applyFont="1" applyBorder="1" applyAlignment="1">
      <alignment/>
    </xf>
    <xf numFmtId="164" fontId="17" fillId="0" borderId="0" xfId="0" applyNumberFormat="1" applyFont="1" applyBorder="1" applyAlignment="1">
      <alignment/>
    </xf>
    <xf numFmtId="164" fontId="14" fillId="0" borderId="0" xfId="0" applyNumberFormat="1" applyFont="1" applyAlignment="1">
      <alignment/>
    </xf>
    <xf numFmtId="164" fontId="7" fillId="0" borderId="20" xfId="0" applyNumberFormat="1" applyFont="1" applyBorder="1" applyAlignment="1">
      <alignment/>
    </xf>
    <xf numFmtId="164" fontId="8" fillId="0" borderId="20" xfId="0" applyNumberFormat="1" applyFont="1" applyBorder="1" applyAlignment="1">
      <alignment/>
    </xf>
    <xf numFmtId="164" fontId="6" fillId="0" borderId="21" xfId="0" applyNumberFormat="1" applyFont="1" applyBorder="1" applyAlignment="1">
      <alignment horizontal="center"/>
    </xf>
    <xf numFmtId="164" fontId="8" fillId="0" borderId="22" xfId="0" applyNumberFormat="1" applyFont="1" applyBorder="1" applyAlignment="1">
      <alignment/>
    </xf>
    <xf numFmtId="164" fontId="8" fillId="0" borderId="23" xfId="0" applyNumberFormat="1" applyFont="1" applyBorder="1" applyAlignment="1">
      <alignment/>
    </xf>
    <xf numFmtId="164" fontId="18" fillId="0" borderId="12" xfId="0" applyNumberFormat="1" applyFont="1" applyBorder="1" applyAlignment="1">
      <alignment/>
    </xf>
    <xf numFmtId="164" fontId="7" fillId="0" borderId="5" xfId="0" applyNumberFormat="1" applyFont="1" applyBorder="1" applyAlignment="1">
      <alignment/>
    </xf>
    <xf numFmtId="164" fontId="15" fillId="0" borderId="8" xfId="0" applyNumberFormat="1" applyFont="1" applyBorder="1" applyAlignment="1">
      <alignment/>
    </xf>
    <xf numFmtId="164" fontId="16" fillId="0" borderId="9" xfId="0" applyNumberFormat="1" applyFont="1" applyBorder="1" applyAlignment="1">
      <alignment/>
    </xf>
    <xf numFmtId="164" fontId="16" fillId="0" borderId="10" xfId="0" applyNumberFormat="1" applyFont="1" applyBorder="1" applyAlignment="1">
      <alignment/>
    </xf>
    <xf numFmtId="164" fontId="7" fillId="0" borderId="24" xfId="0" applyNumberFormat="1" applyFont="1" applyBorder="1" applyAlignment="1">
      <alignment/>
    </xf>
    <xf numFmtId="164" fontId="8" fillId="0" borderId="24" xfId="0" applyNumberFormat="1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8" fillId="0" borderId="18" xfId="0" applyNumberFormat="1" applyFont="1" applyBorder="1" applyAlignment="1">
      <alignment/>
    </xf>
    <xf numFmtId="164" fontId="8" fillId="0" borderId="19" xfId="0" applyNumberFormat="1" applyFont="1" applyBorder="1" applyAlignment="1">
      <alignment/>
    </xf>
    <xf numFmtId="164" fontId="7" fillId="0" borderId="25" xfId="0" applyNumberFormat="1" applyFont="1" applyBorder="1" applyAlignment="1">
      <alignment/>
    </xf>
    <xf numFmtId="164" fontId="8" fillId="0" borderId="25" xfId="0" applyNumberFormat="1" applyFont="1" applyBorder="1" applyAlignment="1">
      <alignment/>
    </xf>
    <xf numFmtId="164" fontId="7" fillId="0" borderId="0" xfId="0" applyNumberFormat="1" applyFont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59"/>
  <sheetViews>
    <sheetView tabSelected="1" workbookViewId="0" topLeftCell="A1">
      <selection activeCell="K24" sqref="K24"/>
    </sheetView>
  </sheetViews>
  <sheetFormatPr defaultColWidth="9.00390625" defaultRowHeight="12.75"/>
  <cols>
    <col min="1" max="1" width="48.75390625" style="3" customWidth="1"/>
    <col min="2" max="13" width="12.75390625" style="3" customWidth="1"/>
    <col min="14" max="16384" width="14.75390625" style="3" customWidth="1"/>
  </cols>
  <sheetData>
    <row r="1" spans="1:254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1:254" ht="18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1:11" ht="15.75" customHeight="1">
      <c r="A3" s="5" t="s">
        <v>2</v>
      </c>
      <c r="E3" s="6" t="s">
        <v>3</v>
      </c>
      <c r="F3" s="7">
        <v>44519</v>
      </c>
      <c r="J3" s="8"/>
      <c r="K3" s="8"/>
    </row>
    <row r="4" spans="1:254" ht="12.75">
      <c r="A4" s="9"/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</row>
    <row r="5" spans="1:254" ht="12.75">
      <c r="A5" s="11" t="s">
        <v>16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</row>
    <row r="6" spans="1:254" ht="12.75">
      <c r="A6" s="12" t="s">
        <v>17</v>
      </c>
      <c r="B6" s="13">
        <v>271626.847</v>
      </c>
      <c r="C6" s="13">
        <v>308797.225</v>
      </c>
      <c r="D6" s="13">
        <v>301357.068</v>
      </c>
      <c r="E6" s="13">
        <v>326328.64800000004</v>
      </c>
      <c r="F6" s="13">
        <v>325038.8</v>
      </c>
      <c r="G6" s="13">
        <v>334584.578</v>
      </c>
      <c r="H6" s="13">
        <v>467306.735</v>
      </c>
      <c r="I6" s="13">
        <v>365719.32399999996</v>
      </c>
      <c r="J6" s="13">
        <v>345393.584</v>
      </c>
      <c r="K6" s="13">
        <v>394856.8659999999</v>
      </c>
      <c r="L6" s="13">
        <v>376850.399</v>
      </c>
      <c r="M6" s="14">
        <v>429257.13700000005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</row>
    <row r="7" spans="1:254" s="20" customFormat="1" ht="11.25">
      <c r="A7" s="16" t="s">
        <v>18</v>
      </c>
      <c r="B7" s="17">
        <f>B6</f>
        <v>271626.847</v>
      </c>
      <c r="C7" s="17">
        <f aca="true" t="shared" si="0" ref="C7:M7">B7+C6</f>
        <v>580424.0719999999</v>
      </c>
      <c r="D7" s="17">
        <f t="shared" si="0"/>
        <v>881781.1399999999</v>
      </c>
      <c r="E7" s="17">
        <f t="shared" si="0"/>
        <v>1208109.788</v>
      </c>
      <c r="F7" s="17">
        <f t="shared" si="0"/>
        <v>1533148.588</v>
      </c>
      <c r="G7" s="17">
        <f t="shared" si="0"/>
        <v>1867733.166</v>
      </c>
      <c r="H7" s="17">
        <f t="shared" si="0"/>
        <v>2335039.901</v>
      </c>
      <c r="I7" s="17">
        <f t="shared" si="0"/>
        <v>2700759.225</v>
      </c>
      <c r="J7" s="17">
        <f t="shared" si="0"/>
        <v>3046152.809</v>
      </c>
      <c r="K7" s="17">
        <f t="shared" si="0"/>
        <v>3441009.675</v>
      </c>
      <c r="L7" s="17">
        <f t="shared" si="0"/>
        <v>3817860.074</v>
      </c>
      <c r="M7" s="18">
        <f t="shared" si="0"/>
        <v>4247117.211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</row>
    <row r="8" spans="1:254" s="24" customFormat="1" ht="12.75">
      <c r="A8" s="21" t="s">
        <v>19</v>
      </c>
      <c r="B8" s="22">
        <v>74060.1</v>
      </c>
      <c r="C8" s="22">
        <v>74060.1</v>
      </c>
      <c r="D8" s="22">
        <v>74060.1</v>
      </c>
      <c r="E8" s="22">
        <v>74060.1</v>
      </c>
      <c r="F8" s="22">
        <v>74060.1</v>
      </c>
      <c r="G8" s="22">
        <v>74060.1</v>
      </c>
      <c r="H8" s="22">
        <v>74060.1</v>
      </c>
      <c r="I8" s="22">
        <v>74060.1</v>
      </c>
      <c r="J8" s="22">
        <v>74060.1</v>
      </c>
      <c r="K8" s="22">
        <v>74060.1</v>
      </c>
      <c r="L8" s="22">
        <v>74060.1</v>
      </c>
      <c r="M8" s="23">
        <v>74059.2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20" customFormat="1" ht="11.25">
      <c r="A9" s="16" t="s">
        <v>18</v>
      </c>
      <c r="B9" s="17">
        <f>B8</f>
        <v>74060.1</v>
      </c>
      <c r="C9" s="17">
        <f aca="true" t="shared" si="1" ref="C9:M9">B9+C8</f>
        <v>148120.2</v>
      </c>
      <c r="D9" s="17">
        <f t="shared" si="1"/>
        <v>222180.30000000002</v>
      </c>
      <c r="E9" s="17">
        <f t="shared" si="1"/>
        <v>296240.4</v>
      </c>
      <c r="F9" s="17">
        <f t="shared" si="1"/>
        <v>370300.5</v>
      </c>
      <c r="G9" s="17">
        <f t="shared" si="1"/>
        <v>444360.6</v>
      </c>
      <c r="H9" s="17">
        <f t="shared" si="1"/>
        <v>518420.69999999995</v>
      </c>
      <c r="I9" s="17">
        <f t="shared" si="1"/>
        <v>592480.7999999999</v>
      </c>
      <c r="J9" s="17">
        <f t="shared" si="1"/>
        <v>666540.8999999999</v>
      </c>
      <c r="K9" s="17">
        <f t="shared" si="1"/>
        <v>740600.9999999999</v>
      </c>
      <c r="L9" s="17">
        <f t="shared" si="1"/>
        <v>814661.0999999999</v>
      </c>
      <c r="M9" s="18">
        <f t="shared" si="1"/>
        <v>888720.2999999998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</row>
    <row r="10" spans="1:254" s="20" customFormat="1" ht="22.5">
      <c r="A10" s="25" t="s">
        <v>20</v>
      </c>
      <c r="B10" s="22">
        <v>15066.3</v>
      </c>
      <c r="C10" s="22">
        <v>15066.3</v>
      </c>
      <c r="D10" s="22">
        <v>15066.3</v>
      </c>
      <c r="E10" s="22">
        <v>15066.3</v>
      </c>
      <c r="F10" s="22">
        <v>15066.3</v>
      </c>
      <c r="G10" s="22">
        <v>15066.3</v>
      </c>
      <c r="H10" s="22">
        <v>15066.3</v>
      </c>
      <c r="I10" s="22">
        <v>15066.3</v>
      </c>
      <c r="J10" s="22">
        <v>15066.3</v>
      </c>
      <c r="K10" s="22">
        <v>15066.3</v>
      </c>
      <c r="L10" s="22">
        <v>15066.3</v>
      </c>
      <c r="M10" s="23">
        <v>15066.5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</row>
    <row r="11" spans="1:254" s="20" customFormat="1" ht="11.25">
      <c r="A11" s="16" t="s">
        <v>18</v>
      </c>
      <c r="B11" s="17">
        <f>B10</f>
        <v>15066.3</v>
      </c>
      <c r="C11" s="17">
        <f aca="true" t="shared" si="2" ref="C11:M11">B11+C10</f>
        <v>30132.6</v>
      </c>
      <c r="D11" s="17">
        <f t="shared" si="2"/>
        <v>45198.899999999994</v>
      </c>
      <c r="E11" s="17">
        <f t="shared" si="2"/>
        <v>60265.2</v>
      </c>
      <c r="F11" s="17">
        <f t="shared" si="2"/>
        <v>75331.5</v>
      </c>
      <c r="G11" s="17">
        <f t="shared" si="2"/>
        <v>90397.8</v>
      </c>
      <c r="H11" s="17">
        <f t="shared" si="2"/>
        <v>105464.1</v>
      </c>
      <c r="I11" s="17">
        <f t="shared" si="2"/>
        <v>120530.40000000001</v>
      </c>
      <c r="J11" s="17">
        <f t="shared" si="2"/>
        <v>135596.7</v>
      </c>
      <c r="K11" s="17">
        <f t="shared" si="2"/>
        <v>150663</v>
      </c>
      <c r="L11" s="17">
        <f t="shared" si="2"/>
        <v>165729.3</v>
      </c>
      <c r="M11" s="18">
        <f t="shared" si="2"/>
        <v>180795.8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</row>
    <row r="12" spans="1:254" s="30" customFormat="1" ht="11.25">
      <c r="A12" s="26" t="s">
        <v>21</v>
      </c>
      <c r="B12" s="27">
        <f aca="true" t="shared" si="3" ref="B12:M12">B6+B8+B10</f>
        <v>360753.24700000003</v>
      </c>
      <c r="C12" s="27">
        <f t="shared" si="3"/>
        <v>397923.62499999994</v>
      </c>
      <c r="D12" s="27">
        <f t="shared" si="3"/>
        <v>390483.46800000005</v>
      </c>
      <c r="E12" s="27">
        <f t="shared" si="3"/>
        <v>415455.048</v>
      </c>
      <c r="F12" s="27">
        <f t="shared" si="3"/>
        <v>414165.2</v>
      </c>
      <c r="G12" s="27">
        <f t="shared" si="3"/>
        <v>423710.97799999994</v>
      </c>
      <c r="H12" s="27">
        <f t="shared" si="3"/>
        <v>556433.135</v>
      </c>
      <c r="I12" s="27">
        <f t="shared" si="3"/>
        <v>454845.724</v>
      </c>
      <c r="J12" s="27">
        <f t="shared" si="3"/>
        <v>434519.984</v>
      </c>
      <c r="K12" s="27">
        <f t="shared" si="3"/>
        <v>483983.2659999999</v>
      </c>
      <c r="L12" s="27">
        <f t="shared" si="3"/>
        <v>465976.79899999994</v>
      </c>
      <c r="M12" s="28">
        <f t="shared" si="3"/>
        <v>518382.83700000006</v>
      </c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</row>
    <row r="13" spans="1:254" s="20" customFormat="1" ht="11.25">
      <c r="A13" s="31" t="s">
        <v>18</v>
      </c>
      <c r="B13" s="32">
        <f>B12</f>
        <v>360753.24700000003</v>
      </c>
      <c r="C13" s="32">
        <f aca="true" t="shared" si="4" ref="C13:M13">B13+C12</f>
        <v>758676.872</v>
      </c>
      <c r="D13" s="32">
        <f t="shared" si="4"/>
        <v>1149160.34</v>
      </c>
      <c r="E13" s="32">
        <f t="shared" si="4"/>
        <v>1564615.388</v>
      </c>
      <c r="F13" s="32">
        <f t="shared" si="4"/>
        <v>1978780.588</v>
      </c>
      <c r="G13" s="32">
        <f t="shared" si="4"/>
        <v>2402491.566</v>
      </c>
      <c r="H13" s="32">
        <f t="shared" si="4"/>
        <v>2958924.7010000004</v>
      </c>
      <c r="I13" s="32">
        <f t="shared" si="4"/>
        <v>3413770.4250000003</v>
      </c>
      <c r="J13" s="32">
        <f t="shared" si="4"/>
        <v>3848290.4090000005</v>
      </c>
      <c r="K13" s="32">
        <f t="shared" si="4"/>
        <v>4332273.675000001</v>
      </c>
      <c r="L13" s="32">
        <f t="shared" si="4"/>
        <v>4798250.474</v>
      </c>
      <c r="M13" s="33">
        <f t="shared" si="4"/>
        <v>5316633.311000001</v>
      </c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</row>
    <row r="14" spans="1:254" s="34" customFormat="1" ht="11.25">
      <c r="A14" s="21" t="s">
        <v>22</v>
      </c>
      <c r="B14" s="22">
        <v>97151.4</v>
      </c>
      <c r="C14" s="22">
        <v>113237.4</v>
      </c>
      <c r="D14" s="22">
        <v>119497.82599999999</v>
      </c>
      <c r="E14" s="22">
        <v>140494.00400000002</v>
      </c>
      <c r="F14" s="22">
        <v>181736.16799999998</v>
      </c>
      <c r="G14" s="22">
        <v>328258.22400000005</v>
      </c>
      <c r="H14" s="22">
        <v>102147.54300000003</v>
      </c>
      <c r="I14" s="22">
        <v>108243.73700000001</v>
      </c>
      <c r="J14" s="22">
        <v>244249.451</v>
      </c>
      <c r="K14" s="22">
        <v>258840.12799999997</v>
      </c>
      <c r="L14" s="22">
        <v>197685.45200000005</v>
      </c>
      <c r="M14" s="23">
        <v>207868.394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</row>
    <row r="15" spans="1:254" s="20" customFormat="1" ht="11.25">
      <c r="A15" s="35" t="s">
        <v>18</v>
      </c>
      <c r="B15" s="36">
        <f>B14</f>
        <v>97151.4</v>
      </c>
      <c r="C15" s="36">
        <f aca="true" t="shared" si="5" ref="C15:M15">B15+C14</f>
        <v>210388.80000000002</v>
      </c>
      <c r="D15" s="36">
        <f t="shared" si="5"/>
        <v>329886.626</v>
      </c>
      <c r="E15" s="36">
        <f t="shared" si="5"/>
        <v>470380.63</v>
      </c>
      <c r="F15" s="36">
        <f t="shared" si="5"/>
        <v>652116.798</v>
      </c>
      <c r="G15" s="36">
        <f t="shared" si="5"/>
        <v>980375.022</v>
      </c>
      <c r="H15" s="36">
        <f t="shared" si="5"/>
        <v>1082522.565</v>
      </c>
      <c r="I15" s="36">
        <f t="shared" si="5"/>
        <v>1190766.302</v>
      </c>
      <c r="J15" s="36">
        <f t="shared" si="5"/>
        <v>1435015.753</v>
      </c>
      <c r="K15" s="36">
        <f t="shared" si="5"/>
        <v>1693855.881</v>
      </c>
      <c r="L15" s="36">
        <f t="shared" si="5"/>
        <v>1891541.333</v>
      </c>
      <c r="M15" s="37">
        <f t="shared" si="5"/>
        <v>2099409.727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</row>
    <row r="16" spans="1:254" s="8" customFormat="1" ht="11.25">
      <c r="A16" s="38" t="s">
        <v>23</v>
      </c>
      <c r="B16" s="39">
        <f aca="true" t="shared" si="6" ref="B16:M16">B12+B14</f>
        <v>457904.647</v>
      </c>
      <c r="C16" s="39">
        <f t="shared" si="6"/>
        <v>511161.02499999997</v>
      </c>
      <c r="D16" s="39">
        <f t="shared" si="6"/>
        <v>509981.29400000005</v>
      </c>
      <c r="E16" s="39">
        <f t="shared" si="6"/>
        <v>555949.052</v>
      </c>
      <c r="F16" s="39">
        <f t="shared" si="6"/>
        <v>595901.368</v>
      </c>
      <c r="G16" s="39">
        <f t="shared" si="6"/>
        <v>751969.202</v>
      </c>
      <c r="H16" s="39">
        <f t="shared" si="6"/>
        <v>658580.6780000001</v>
      </c>
      <c r="I16" s="39">
        <f t="shared" si="6"/>
        <v>563089.461</v>
      </c>
      <c r="J16" s="39">
        <f t="shared" si="6"/>
        <v>678769.435</v>
      </c>
      <c r="K16" s="39">
        <f t="shared" si="6"/>
        <v>742823.3939999999</v>
      </c>
      <c r="L16" s="39">
        <f t="shared" si="6"/>
        <v>663662.2509999999</v>
      </c>
      <c r="M16" s="40">
        <f t="shared" si="6"/>
        <v>726251.231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</row>
    <row r="17" spans="1:254" s="46" customFormat="1" ht="10.5">
      <c r="A17" s="42" t="s">
        <v>18</v>
      </c>
      <c r="B17" s="43">
        <f>B16</f>
        <v>457904.647</v>
      </c>
      <c r="C17" s="43">
        <f aca="true" t="shared" si="7" ref="C17:M17">B17+C16</f>
        <v>969065.672</v>
      </c>
      <c r="D17" s="43">
        <f t="shared" si="7"/>
        <v>1479046.966</v>
      </c>
      <c r="E17" s="43">
        <f t="shared" si="7"/>
        <v>2034996.0180000002</v>
      </c>
      <c r="F17" s="43">
        <f t="shared" si="7"/>
        <v>2630897.386</v>
      </c>
      <c r="G17" s="43">
        <f t="shared" si="7"/>
        <v>3382866.588</v>
      </c>
      <c r="H17" s="43">
        <f t="shared" si="7"/>
        <v>4041447.266</v>
      </c>
      <c r="I17" s="43">
        <f t="shared" si="7"/>
        <v>4604536.727</v>
      </c>
      <c r="J17" s="43">
        <f t="shared" si="7"/>
        <v>5283306.1620000005</v>
      </c>
      <c r="K17" s="43">
        <f t="shared" si="7"/>
        <v>6026129.556</v>
      </c>
      <c r="L17" s="43">
        <f t="shared" si="7"/>
        <v>6689791.807</v>
      </c>
      <c r="M17" s="44">
        <f t="shared" si="7"/>
        <v>7416043.038</v>
      </c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</row>
    <row r="18" spans="1:254" ht="12.75">
      <c r="A18" s="47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</row>
    <row r="19" spans="1:254" ht="12.75">
      <c r="A19" s="49" t="s">
        <v>24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1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</row>
    <row r="20" spans="1:254" ht="12.75">
      <c r="A20" s="12" t="s">
        <v>17</v>
      </c>
      <c r="B20" s="13">
        <v>303241.65205</v>
      </c>
      <c r="C20" s="13">
        <v>322860.58204</v>
      </c>
      <c r="D20" s="13">
        <v>319352.4921599999</v>
      </c>
      <c r="E20" s="13">
        <v>349507.51567000005</v>
      </c>
      <c r="F20" s="13">
        <v>359503.69529000006</v>
      </c>
      <c r="G20" s="13">
        <v>381931.4640699999</v>
      </c>
      <c r="H20" s="13">
        <v>361928.1515399999</v>
      </c>
      <c r="I20" s="13">
        <v>398689.6751899999</v>
      </c>
      <c r="J20" s="13">
        <v>362432.73327</v>
      </c>
      <c r="K20" s="13">
        <v>442800.9109599999</v>
      </c>
      <c r="L20" s="13">
        <v>263086.93836999993</v>
      </c>
      <c r="M20" s="14">
        <v>0</v>
      </c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</row>
    <row r="21" spans="1:254" s="20" customFormat="1" ht="11.25">
      <c r="A21" s="16" t="s">
        <v>18</v>
      </c>
      <c r="B21" s="17">
        <f>B20</f>
        <v>303241.65205</v>
      </c>
      <c r="C21" s="17">
        <f aca="true" t="shared" si="8" ref="C21:M21">B21+C20</f>
        <v>626102.2340899999</v>
      </c>
      <c r="D21" s="17">
        <f t="shared" si="8"/>
        <v>945454.7262499998</v>
      </c>
      <c r="E21" s="17">
        <f t="shared" si="8"/>
        <v>1294962.24192</v>
      </c>
      <c r="F21" s="17">
        <f t="shared" si="8"/>
        <v>1654465.9372100001</v>
      </c>
      <c r="G21" s="17">
        <f t="shared" si="8"/>
        <v>2036397.40128</v>
      </c>
      <c r="H21" s="17">
        <f t="shared" si="8"/>
        <v>2398325.55282</v>
      </c>
      <c r="I21" s="17">
        <f t="shared" si="8"/>
        <v>2797015.2280099997</v>
      </c>
      <c r="J21" s="17">
        <f t="shared" si="8"/>
        <v>3159447.96128</v>
      </c>
      <c r="K21" s="17">
        <f t="shared" si="8"/>
        <v>3602248.87224</v>
      </c>
      <c r="L21" s="17">
        <f t="shared" si="8"/>
        <v>3865335.81061</v>
      </c>
      <c r="M21" s="18">
        <f t="shared" si="8"/>
        <v>3865335.81061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</row>
    <row r="22" spans="1:254" ht="12.75">
      <c r="A22" s="21" t="s">
        <v>19</v>
      </c>
      <c r="B22" s="22">
        <v>74060.1</v>
      </c>
      <c r="C22" s="22">
        <v>74060.1</v>
      </c>
      <c r="D22" s="22">
        <v>74060.1</v>
      </c>
      <c r="E22" s="22">
        <v>74060.1</v>
      </c>
      <c r="F22" s="22">
        <v>74060.1</v>
      </c>
      <c r="G22" s="22">
        <v>74060.1</v>
      </c>
      <c r="H22" s="22">
        <v>74060.1</v>
      </c>
      <c r="I22" s="22">
        <v>74060.1</v>
      </c>
      <c r="J22" s="22">
        <v>74060.1</v>
      </c>
      <c r="K22" s="22">
        <v>74060.1</v>
      </c>
      <c r="L22" s="22">
        <v>49373.39998</v>
      </c>
      <c r="M22" s="23">
        <v>0</v>
      </c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</row>
    <row r="23" spans="1:254" s="20" customFormat="1" ht="11.25">
      <c r="A23" s="16" t="s">
        <v>18</v>
      </c>
      <c r="B23" s="17">
        <f>B22</f>
        <v>74060.1</v>
      </c>
      <c r="C23" s="17">
        <f aca="true" t="shared" si="9" ref="C23:M23">B23+C22</f>
        <v>148120.2</v>
      </c>
      <c r="D23" s="17">
        <f t="shared" si="9"/>
        <v>222180.30000000002</v>
      </c>
      <c r="E23" s="17">
        <f t="shared" si="9"/>
        <v>296240.4</v>
      </c>
      <c r="F23" s="17">
        <f t="shared" si="9"/>
        <v>370300.5</v>
      </c>
      <c r="G23" s="17">
        <f t="shared" si="9"/>
        <v>444360.6</v>
      </c>
      <c r="H23" s="17">
        <f t="shared" si="9"/>
        <v>518420.69999999995</v>
      </c>
      <c r="I23" s="17">
        <f t="shared" si="9"/>
        <v>592480.7999999999</v>
      </c>
      <c r="J23" s="17">
        <f t="shared" si="9"/>
        <v>666540.8999999999</v>
      </c>
      <c r="K23" s="17">
        <f t="shared" si="9"/>
        <v>740600.9999999999</v>
      </c>
      <c r="L23" s="17">
        <f t="shared" si="9"/>
        <v>789974.3999799999</v>
      </c>
      <c r="M23" s="18">
        <f t="shared" si="9"/>
        <v>789974.3999799999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</row>
    <row r="24" spans="1:254" s="20" customFormat="1" ht="22.5">
      <c r="A24" s="25" t="s">
        <v>20</v>
      </c>
      <c r="B24" s="22">
        <v>15066.3</v>
      </c>
      <c r="C24" s="22">
        <v>15066.3</v>
      </c>
      <c r="D24" s="22">
        <v>15066.3</v>
      </c>
      <c r="E24" s="22">
        <v>15066.3</v>
      </c>
      <c r="F24" s="22">
        <v>15066.3</v>
      </c>
      <c r="G24" s="22">
        <v>15066.3</v>
      </c>
      <c r="H24" s="22">
        <v>15066.3</v>
      </c>
      <c r="I24" s="22">
        <v>15066.3</v>
      </c>
      <c r="J24" s="22">
        <v>15066.3</v>
      </c>
      <c r="K24" s="22">
        <v>15066.3</v>
      </c>
      <c r="L24" s="22">
        <v>15066.3</v>
      </c>
      <c r="M24" s="23">
        <v>0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</row>
    <row r="25" spans="1:254" s="20" customFormat="1" ht="11.25">
      <c r="A25" s="16" t="s">
        <v>18</v>
      </c>
      <c r="B25" s="17">
        <f>B24</f>
        <v>15066.3</v>
      </c>
      <c r="C25" s="17">
        <f aca="true" t="shared" si="10" ref="C25:M25">B25+C24</f>
        <v>30132.6</v>
      </c>
      <c r="D25" s="17">
        <f t="shared" si="10"/>
        <v>45198.899999999994</v>
      </c>
      <c r="E25" s="17">
        <f t="shared" si="10"/>
        <v>60265.2</v>
      </c>
      <c r="F25" s="17">
        <f t="shared" si="10"/>
        <v>75331.5</v>
      </c>
      <c r="G25" s="17">
        <f t="shared" si="10"/>
        <v>90397.8</v>
      </c>
      <c r="H25" s="17">
        <f t="shared" si="10"/>
        <v>105464.1</v>
      </c>
      <c r="I25" s="17">
        <f t="shared" si="10"/>
        <v>120530.40000000001</v>
      </c>
      <c r="J25" s="17">
        <f t="shared" si="10"/>
        <v>135596.7</v>
      </c>
      <c r="K25" s="17">
        <f t="shared" si="10"/>
        <v>150663</v>
      </c>
      <c r="L25" s="17">
        <f t="shared" si="10"/>
        <v>165729.3</v>
      </c>
      <c r="M25" s="18">
        <f t="shared" si="10"/>
        <v>165729.3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</row>
    <row r="26" spans="1:254" s="46" customFormat="1" ht="11.25">
      <c r="A26" s="38" t="s">
        <v>21</v>
      </c>
      <c r="B26" s="39">
        <f aca="true" t="shared" si="11" ref="B26:M26">B20+B22+B24</f>
        <v>392368.05205</v>
      </c>
      <c r="C26" s="39">
        <f t="shared" si="11"/>
        <v>411986.98204</v>
      </c>
      <c r="D26" s="39">
        <f t="shared" si="11"/>
        <v>408478.8921599999</v>
      </c>
      <c r="E26" s="39">
        <f t="shared" si="11"/>
        <v>438633.9156700001</v>
      </c>
      <c r="F26" s="39">
        <f t="shared" si="11"/>
        <v>448630.09529</v>
      </c>
      <c r="G26" s="39">
        <f t="shared" si="11"/>
        <v>471057.86406999995</v>
      </c>
      <c r="H26" s="39">
        <f t="shared" si="11"/>
        <v>451054.55153999984</v>
      </c>
      <c r="I26" s="39">
        <f t="shared" si="11"/>
        <v>487816.07518999994</v>
      </c>
      <c r="J26" s="39">
        <f t="shared" si="11"/>
        <v>451559.13327000005</v>
      </c>
      <c r="K26" s="39">
        <f t="shared" si="11"/>
        <v>531927.3109599999</v>
      </c>
      <c r="L26" s="39">
        <f t="shared" si="11"/>
        <v>327526.6383499999</v>
      </c>
      <c r="M26" s="40">
        <f t="shared" si="11"/>
        <v>0</v>
      </c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  <c r="IT26" s="41"/>
    </row>
    <row r="27" spans="1:254" s="20" customFormat="1" ht="11.25">
      <c r="A27" s="31" t="s">
        <v>18</v>
      </c>
      <c r="B27" s="52">
        <f>B26</f>
        <v>392368.05205</v>
      </c>
      <c r="C27" s="32">
        <f aca="true" t="shared" si="12" ref="C27:M27">B27+C26</f>
        <v>804355.03409</v>
      </c>
      <c r="D27" s="32">
        <f t="shared" si="12"/>
        <v>1212833.9262499998</v>
      </c>
      <c r="E27" s="32">
        <f t="shared" si="12"/>
        <v>1651467.8419199998</v>
      </c>
      <c r="F27" s="32">
        <f t="shared" si="12"/>
        <v>2100097.9372099997</v>
      </c>
      <c r="G27" s="32">
        <f t="shared" si="12"/>
        <v>2571155.80128</v>
      </c>
      <c r="H27" s="32">
        <f t="shared" si="12"/>
        <v>3022210.3528199997</v>
      </c>
      <c r="I27" s="32">
        <f t="shared" si="12"/>
        <v>3510026.4280099995</v>
      </c>
      <c r="J27" s="32">
        <f t="shared" si="12"/>
        <v>3961585.5612799996</v>
      </c>
      <c r="K27" s="32">
        <f t="shared" si="12"/>
        <v>4493512.8722399995</v>
      </c>
      <c r="L27" s="32">
        <f t="shared" si="12"/>
        <v>4821039.510589999</v>
      </c>
      <c r="M27" s="33">
        <f t="shared" si="12"/>
        <v>4821039.510589999</v>
      </c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</row>
    <row r="28" spans="1:254" s="20" customFormat="1" ht="11.25">
      <c r="A28" s="53" t="s">
        <v>22</v>
      </c>
      <c r="B28" s="22">
        <v>97151.4</v>
      </c>
      <c r="C28" s="22">
        <v>113237.4</v>
      </c>
      <c r="D28" s="22">
        <v>117234.5</v>
      </c>
      <c r="E28" s="22">
        <v>136899.33011</v>
      </c>
      <c r="F28" s="22">
        <v>174291.43304999996</v>
      </c>
      <c r="G28" s="22">
        <v>324023.4288</v>
      </c>
      <c r="H28" s="22">
        <v>104584.07933000002</v>
      </c>
      <c r="I28" s="22">
        <v>105423.03559999999</v>
      </c>
      <c r="J28" s="22">
        <v>252501.31808999996</v>
      </c>
      <c r="K28" s="22">
        <v>259471.49307999996</v>
      </c>
      <c r="L28" s="22">
        <v>248371.16453</v>
      </c>
      <c r="M28" s="23">
        <v>0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</row>
    <row r="29" spans="1:254" s="20" customFormat="1" ht="11.25">
      <c r="A29" s="35" t="s">
        <v>18</v>
      </c>
      <c r="B29" s="36">
        <f>B28</f>
        <v>97151.40000000001</v>
      </c>
      <c r="C29" s="36">
        <f aca="true" t="shared" si="13" ref="C29:M29">B29+C28</f>
        <v>210388.8</v>
      </c>
      <c r="D29" s="36">
        <f t="shared" si="13"/>
        <v>327623.29999999993</v>
      </c>
      <c r="E29" s="36">
        <f t="shared" si="13"/>
        <v>464522.6301099999</v>
      </c>
      <c r="F29" s="36">
        <f t="shared" si="13"/>
        <v>638814.0631599999</v>
      </c>
      <c r="G29" s="36">
        <f t="shared" si="13"/>
        <v>962837.4919599999</v>
      </c>
      <c r="H29" s="36">
        <f t="shared" si="13"/>
        <v>1067421.5712899999</v>
      </c>
      <c r="I29" s="36">
        <f t="shared" si="13"/>
        <v>1172844.60689</v>
      </c>
      <c r="J29" s="36">
        <f t="shared" si="13"/>
        <v>1425345.92498</v>
      </c>
      <c r="K29" s="36">
        <f t="shared" si="13"/>
        <v>1684817.4180599998</v>
      </c>
      <c r="L29" s="36">
        <f t="shared" si="13"/>
        <v>1933188.5825899998</v>
      </c>
      <c r="M29" s="37">
        <f t="shared" si="13"/>
        <v>1933188.5825899998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</row>
    <row r="30" spans="1:254" s="8" customFormat="1" ht="11.25">
      <c r="A30" s="38" t="s">
        <v>23</v>
      </c>
      <c r="B30" s="39">
        <f aca="true" t="shared" si="14" ref="B30:M30">B26+B28</f>
        <v>489519.45205</v>
      </c>
      <c r="C30" s="39">
        <f t="shared" si="14"/>
        <v>525224.3820399999</v>
      </c>
      <c r="D30" s="39">
        <f t="shared" si="14"/>
        <v>525713.3921599998</v>
      </c>
      <c r="E30" s="39">
        <f t="shared" si="14"/>
        <v>575533.2457800001</v>
      </c>
      <c r="F30" s="39">
        <f t="shared" si="14"/>
        <v>622921.52834</v>
      </c>
      <c r="G30" s="39">
        <f t="shared" si="14"/>
        <v>795081.29287</v>
      </c>
      <c r="H30" s="39">
        <f t="shared" si="14"/>
        <v>555638.6308699999</v>
      </c>
      <c r="I30" s="39">
        <f t="shared" si="14"/>
        <v>593239.11079</v>
      </c>
      <c r="J30" s="39">
        <f t="shared" si="14"/>
        <v>704060.4513600001</v>
      </c>
      <c r="K30" s="39">
        <f t="shared" si="14"/>
        <v>791398.8040399998</v>
      </c>
      <c r="L30" s="39">
        <f t="shared" si="14"/>
        <v>575897.8028799999</v>
      </c>
      <c r="M30" s="40">
        <f t="shared" si="14"/>
        <v>0</v>
      </c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  <c r="IQ30" s="41"/>
      <c r="IR30" s="41"/>
      <c r="IS30" s="41"/>
      <c r="IT30" s="41"/>
    </row>
    <row r="31" spans="1:254" s="46" customFormat="1" ht="10.5">
      <c r="A31" s="54" t="s">
        <v>18</v>
      </c>
      <c r="B31" s="55">
        <f>B30</f>
        <v>489519.45205</v>
      </c>
      <c r="C31" s="55">
        <f aca="true" t="shared" si="15" ref="C31:M31">B31+C30</f>
        <v>1014743.83409</v>
      </c>
      <c r="D31" s="55">
        <f t="shared" si="15"/>
        <v>1540457.2262499998</v>
      </c>
      <c r="E31" s="55">
        <f t="shared" si="15"/>
        <v>2115990.47203</v>
      </c>
      <c r="F31" s="55">
        <f t="shared" si="15"/>
        <v>2738912.0003699996</v>
      </c>
      <c r="G31" s="55">
        <f t="shared" si="15"/>
        <v>3533993.2932399996</v>
      </c>
      <c r="H31" s="55">
        <f t="shared" si="15"/>
        <v>4089631.9241099996</v>
      </c>
      <c r="I31" s="55">
        <f t="shared" si="15"/>
        <v>4682871.034899999</v>
      </c>
      <c r="J31" s="55">
        <f t="shared" si="15"/>
        <v>5386931.48626</v>
      </c>
      <c r="K31" s="55">
        <f t="shared" si="15"/>
        <v>6178330.2902999995</v>
      </c>
      <c r="L31" s="55">
        <f t="shared" si="15"/>
        <v>6754228.093179999</v>
      </c>
      <c r="M31" s="56">
        <f t="shared" si="15"/>
        <v>6754228.093179999</v>
      </c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  <c r="IT31" s="45"/>
    </row>
    <row r="32" spans="1:254" ht="12.75">
      <c r="A32" s="57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</row>
    <row r="33" spans="1:254" ht="12.75">
      <c r="A33" s="59" t="s">
        <v>25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1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</row>
    <row r="34" spans="1:254" ht="12.75">
      <c r="A34" s="12" t="s">
        <v>17</v>
      </c>
      <c r="B34" s="13">
        <f>IF(B6=0,0,ROUND(B20/B6*100,1))</f>
        <v>111.6</v>
      </c>
      <c r="C34" s="13">
        <f aca="true" t="shared" si="16" ref="C34:M34">IF(C6=0,0,ROUND(C20/C6*100,1))</f>
        <v>104.6</v>
      </c>
      <c r="D34" s="13">
        <f t="shared" si="16"/>
        <v>106</v>
      </c>
      <c r="E34" s="13">
        <f t="shared" si="16"/>
        <v>107.1</v>
      </c>
      <c r="F34" s="13">
        <f t="shared" si="16"/>
        <v>110.6</v>
      </c>
      <c r="G34" s="13">
        <f t="shared" si="16"/>
        <v>114.2</v>
      </c>
      <c r="H34" s="13">
        <f t="shared" si="16"/>
        <v>77.4</v>
      </c>
      <c r="I34" s="13">
        <f t="shared" si="16"/>
        <v>109</v>
      </c>
      <c r="J34" s="13">
        <f t="shared" si="16"/>
        <v>104.9</v>
      </c>
      <c r="K34" s="13">
        <f t="shared" si="16"/>
        <v>112.1</v>
      </c>
      <c r="L34" s="13">
        <f t="shared" si="16"/>
        <v>69.8</v>
      </c>
      <c r="M34" s="14">
        <f t="shared" si="16"/>
        <v>0</v>
      </c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</row>
    <row r="35" spans="1:254" ht="12.75">
      <c r="A35" s="16" t="s">
        <v>18</v>
      </c>
      <c r="B35" s="17">
        <f aca="true" t="shared" si="17" ref="B35:M45">IF(B7=0,0,ROUND(B21/B7*100,1))</f>
        <v>111.6</v>
      </c>
      <c r="C35" s="17">
        <f t="shared" si="17"/>
        <v>107.9</v>
      </c>
      <c r="D35" s="17">
        <f t="shared" si="17"/>
        <v>107.2</v>
      </c>
      <c r="E35" s="17">
        <f t="shared" si="17"/>
        <v>107.2</v>
      </c>
      <c r="F35" s="17">
        <f t="shared" si="17"/>
        <v>107.9</v>
      </c>
      <c r="G35" s="17">
        <f t="shared" si="17"/>
        <v>109</v>
      </c>
      <c r="H35" s="17">
        <f t="shared" si="17"/>
        <v>102.7</v>
      </c>
      <c r="I35" s="17">
        <f t="shared" si="17"/>
        <v>103.6</v>
      </c>
      <c r="J35" s="17">
        <f t="shared" si="17"/>
        <v>103.7</v>
      </c>
      <c r="K35" s="17">
        <f t="shared" si="17"/>
        <v>104.7</v>
      </c>
      <c r="L35" s="17">
        <f t="shared" si="17"/>
        <v>101.2</v>
      </c>
      <c r="M35" s="18">
        <f t="shared" si="17"/>
        <v>91</v>
      </c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</row>
    <row r="36" spans="1:254" ht="12.75">
      <c r="A36" s="21" t="s">
        <v>19</v>
      </c>
      <c r="B36" s="22">
        <f t="shared" si="17"/>
        <v>100</v>
      </c>
      <c r="C36" s="22">
        <f t="shared" si="17"/>
        <v>100</v>
      </c>
      <c r="D36" s="22">
        <f t="shared" si="17"/>
        <v>100</v>
      </c>
      <c r="E36" s="22">
        <f t="shared" si="17"/>
        <v>100</v>
      </c>
      <c r="F36" s="22">
        <f t="shared" si="17"/>
        <v>100</v>
      </c>
      <c r="G36" s="22">
        <f t="shared" si="17"/>
        <v>100</v>
      </c>
      <c r="H36" s="22">
        <f t="shared" si="17"/>
        <v>100</v>
      </c>
      <c r="I36" s="22">
        <f t="shared" si="17"/>
        <v>100</v>
      </c>
      <c r="J36" s="22">
        <f t="shared" si="17"/>
        <v>100</v>
      </c>
      <c r="K36" s="22">
        <f t="shared" si="17"/>
        <v>100</v>
      </c>
      <c r="L36" s="22">
        <f t="shared" si="17"/>
        <v>66.7</v>
      </c>
      <c r="M36" s="23">
        <f t="shared" si="17"/>
        <v>0</v>
      </c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</row>
    <row r="37" spans="1:254" ht="12.75">
      <c r="A37" s="16" t="s">
        <v>18</v>
      </c>
      <c r="B37" s="17">
        <f t="shared" si="17"/>
        <v>100</v>
      </c>
      <c r="C37" s="17">
        <f t="shared" si="17"/>
        <v>100</v>
      </c>
      <c r="D37" s="17">
        <f t="shared" si="17"/>
        <v>100</v>
      </c>
      <c r="E37" s="17">
        <f t="shared" si="17"/>
        <v>100</v>
      </c>
      <c r="F37" s="17">
        <f t="shared" si="17"/>
        <v>100</v>
      </c>
      <c r="G37" s="17">
        <f t="shared" si="17"/>
        <v>100</v>
      </c>
      <c r="H37" s="17">
        <f t="shared" si="17"/>
        <v>100</v>
      </c>
      <c r="I37" s="17">
        <f t="shared" si="17"/>
        <v>100</v>
      </c>
      <c r="J37" s="17">
        <f t="shared" si="17"/>
        <v>100</v>
      </c>
      <c r="K37" s="17">
        <f t="shared" si="17"/>
        <v>100</v>
      </c>
      <c r="L37" s="17">
        <f t="shared" si="17"/>
        <v>97</v>
      </c>
      <c r="M37" s="18">
        <f t="shared" si="17"/>
        <v>88.9</v>
      </c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</row>
    <row r="38" spans="1:254" ht="22.5">
      <c r="A38" s="25" t="s">
        <v>20</v>
      </c>
      <c r="B38" s="22">
        <f t="shared" si="17"/>
        <v>100</v>
      </c>
      <c r="C38" s="22">
        <f t="shared" si="17"/>
        <v>100</v>
      </c>
      <c r="D38" s="22">
        <f t="shared" si="17"/>
        <v>100</v>
      </c>
      <c r="E38" s="22">
        <f t="shared" si="17"/>
        <v>100</v>
      </c>
      <c r="F38" s="22">
        <f t="shared" si="17"/>
        <v>100</v>
      </c>
      <c r="G38" s="22">
        <f t="shared" si="17"/>
        <v>100</v>
      </c>
      <c r="H38" s="22">
        <f t="shared" si="17"/>
        <v>100</v>
      </c>
      <c r="I38" s="22">
        <f t="shared" si="17"/>
        <v>100</v>
      </c>
      <c r="J38" s="22">
        <f t="shared" si="17"/>
        <v>100</v>
      </c>
      <c r="K38" s="22">
        <f t="shared" si="17"/>
        <v>100</v>
      </c>
      <c r="L38" s="22">
        <f t="shared" si="17"/>
        <v>100</v>
      </c>
      <c r="M38" s="23">
        <f t="shared" si="17"/>
        <v>0</v>
      </c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</row>
    <row r="39" spans="1:254" ht="12.75">
      <c r="A39" s="16" t="s">
        <v>18</v>
      </c>
      <c r="B39" s="17">
        <f t="shared" si="17"/>
        <v>100</v>
      </c>
      <c r="C39" s="17">
        <f t="shared" si="17"/>
        <v>100</v>
      </c>
      <c r="D39" s="17">
        <f t="shared" si="17"/>
        <v>100</v>
      </c>
      <c r="E39" s="17">
        <f t="shared" si="17"/>
        <v>100</v>
      </c>
      <c r="F39" s="17">
        <f t="shared" si="17"/>
        <v>100</v>
      </c>
      <c r="G39" s="17">
        <f t="shared" si="17"/>
        <v>100</v>
      </c>
      <c r="H39" s="17">
        <f t="shared" si="17"/>
        <v>100</v>
      </c>
      <c r="I39" s="17">
        <f t="shared" si="17"/>
        <v>100</v>
      </c>
      <c r="J39" s="17">
        <f t="shared" si="17"/>
        <v>100</v>
      </c>
      <c r="K39" s="17">
        <f t="shared" si="17"/>
        <v>100</v>
      </c>
      <c r="L39" s="17">
        <f t="shared" si="17"/>
        <v>100</v>
      </c>
      <c r="M39" s="18">
        <f t="shared" si="17"/>
        <v>91.7</v>
      </c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</row>
    <row r="40" spans="1:254" s="8" customFormat="1" ht="11.25">
      <c r="A40" s="38" t="s">
        <v>21</v>
      </c>
      <c r="B40" s="39">
        <f t="shared" si="17"/>
        <v>108.8</v>
      </c>
      <c r="C40" s="39">
        <f t="shared" si="17"/>
        <v>103.5</v>
      </c>
      <c r="D40" s="39">
        <f t="shared" si="17"/>
        <v>104.6</v>
      </c>
      <c r="E40" s="39">
        <f t="shared" si="17"/>
        <v>105.6</v>
      </c>
      <c r="F40" s="39">
        <f t="shared" si="17"/>
        <v>108.3</v>
      </c>
      <c r="G40" s="39">
        <f t="shared" si="17"/>
        <v>111.2</v>
      </c>
      <c r="H40" s="39">
        <f t="shared" si="17"/>
        <v>81.1</v>
      </c>
      <c r="I40" s="39">
        <f t="shared" si="17"/>
        <v>107.2</v>
      </c>
      <c r="J40" s="39">
        <f t="shared" si="17"/>
        <v>103.9</v>
      </c>
      <c r="K40" s="39">
        <f t="shared" si="17"/>
        <v>109.9</v>
      </c>
      <c r="L40" s="39">
        <f t="shared" si="17"/>
        <v>70.3</v>
      </c>
      <c r="M40" s="40">
        <f t="shared" si="17"/>
        <v>0</v>
      </c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41"/>
      <c r="HJ40" s="41"/>
      <c r="HK40" s="41"/>
      <c r="HL40" s="41"/>
      <c r="HM40" s="41"/>
      <c r="HN40" s="41"/>
      <c r="HO40" s="41"/>
      <c r="HP40" s="41"/>
      <c r="HQ40" s="41"/>
      <c r="HR40" s="41"/>
      <c r="HS40" s="41"/>
      <c r="HT40" s="41"/>
      <c r="HU40" s="41"/>
      <c r="HV40" s="41"/>
      <c r="HW40" s="41"/>
      <c r="HX40" s="41"/>
      <c r="HY40" s="41"/>
      <c r="HZ40" s="41"/>
      <c r="IA40" s="41"/>
      <c r="IB40" s="41"/>
      <c r="IC40" s="41"/>
      <c r="ID40" s="41"/>
      <c r="IE40" s="41"/>
      <c r="IF40" s="41"/>
      <c r="IG40" s="41"/>
      <c r="IH40" s="41"/>
      <c r="II40" s="41"/>
      <c r="IJ40" s="41"/>
      <c r="IK40" s="41"/>
      <c r="IL40" s="41"/>
      <c r="IM40" s="41"/>
      <c r="IN40" s="41"/>
      <c r="IO40" s="41"/>
      <c r="IP40" s="41"/>
      <c r="IQ40" s="41"/>
      <c r="IR40" s="41"/>
      <c r="IS40" s="41"/>
      <c r="IT40" s="41"/>
    </row>
    <row r="41" spans="1:254" s="46" customFormat="1" ht="11.25">
      <c r="A41" s="31" t="s">
        <v>18</v>
      </c>
      <c r="B41" s="52">
        <f t="shared" si="17"/>
        <v>108.8</v>
      </c>
      <c r="C41" s="32">
        <f t="shared" si="17"/>
        <v>106</v>
      </c>
      <c r="D41" s="32">
        <f t="shared" si="17"/>
        <v>105.5</v>
      </c>
      <c r="E41" s="32">
        <f t="shared" si="17"/>
        <v>105.6</v>
      </c>
      <c r="F41" s="32">
        <f t="shared" si="17"/>
        <v>106.1</v>
      </c>
      <c r="G41" s="32">
        <f t="shared" si="17"/>
        <v>107</v>
      </c>
      <c r="H41" s="32">
        <f t="shared" si="17"/>
        <v>102.1</v>
      </c>
      <c r="I41" s="32">
        <f t="shared" si="17"/>
        <v>102.8</v>
      </c>
      <c r="J41" s="32">
        <f t="shared" si="17"/>
        <v>102.9</v>
      </c>
      <c r="K41" s="32">
        <f t="shared" si="17"/>
        <v>103.7</v>
      </c>
      <c r="L41" s="32">
        <f t="shared" si="17"/>
        <v>100.5</v>
      </c>
      <c r="M41" s="33">
        <f t="shared" si="17"/>
        <v>90.7</v>
      </c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</row>
    <row r="42" spans="1:254" s="20" customFormat="1" ht="11.25">
      <c r="A42" s="53" t="s">
        <v>22</v>
      </c>
      <c r="B42" s="22">
        <f t="shared" si="17"/>
        <v>100</v>
      </c>
      <c r="C42" s="22">
        <f t="shared" si="17"/>
        <v>100</v>
      </c>
      <c r="D42" s="22">
        <f t="shared" si="17"/>
        <v>98.1</v>
      </c>
      <c r="E42" s="22">
        <f t="shared" si="17"/>
        <v>97.4</v>
      </c>
      <c r="F42" s="22">
        <f t="shared" si="17"/>
        <v>95.9</v>
      </c>
      <c r="G42" s="22">
        <f t="shared" si="17"/>
        <v>98.7</v>
      </c>
      <c r="H42" s="22">
        <f t="shared" si="17"/>
        <v>102.4</v>
      </c>
      <c r="I42" s="22">
        <f t="shared" si="17"/>
        <v>97.4</v>
      </c>
      <c r="J42" s="22">
        <f t="shared" si="17"/>
        <v>103.4</v>
      </c>
      <c r="K42" s="22">
        <f t="shared" si="17"/>
        <v>100.2</v>
      </c>
      <c r="L42" s="22">
        <f t="shared" si="17"/>
        <v>125.6</v>
      </c>
      <c r="M42" s="23">
        <f t="shared" si="17"/>
        <v>0</v>
      </c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</row>
    <row r="43" spans="1:254" s="20" customFormat="1" ht="11.25">
      <c r="A43" s="35" t="s">
        <v>18</v>
      </c>
      <c r="B43" s="36">
        <f t="shared" si="17"/>
        <v>100</v>
      </c>
      <c r="C43" s="36">
        <f t="shared" si="17"/>
        <v>100</v>
      </c>
      <c r="D43" s="36">
        <f t="shared" si="17"/>
        <v>99.3</v>
      </c>
      <c r="E43" s="36">
        <f t="shared" si="17"/>
        <v>98.8</v>
      </c>
      <c r="F43" s="36">
        <f t="shared" si="17"/>
        <v>98</v>
      </c>
      <c r="G43" s="36">
        <f t="shared" si="17"/>
        <v>98.2</v>
      </c>
      <c r="H43" s="36">
        <f t="shared" si="17"/>
        <v>98.6</v>
      </c>
      <c r="I43" s="36">
        <f t="shared" si="17"/>
        <v>98.5</v>
      </c>
      <c r="J43" s="36">
        <f t="shared" si="17"/>
        <v>99.3</v>
      </c>
      <c r="K43" s="36">
        <f t="shared" si="17"/>
        <v>99.5</v>
      </c>
      <c r="L43" s="36">
        <f t="shared" si="17"/>
        <v>102.2</v>
      </c>
      <c r="M43" s="37">
        <f t="shared" si="17"/>
        <v>92.1</v>
      </c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</row>
    <row r="44" spans="1:254" s="8" customFormat="1" ht="11.25">
      <c r="A44" s="38" t="s">
        <v>23</v>
      </c>
      <c r="B44" s="39">
        <f t="shared" si="17"/>
        <v>106.9</v>
      </c>
      <c r="C44" s="39">
        <f t="shared" si="17"/>
        <v>102.8</v>
      </c>
      <c r="D44" s="39">
        <f t="shared" si="17"/>
        <v>103.1</v>
      </c>
      <c r="E44" s="39">
        <f t="shared" si="17"/>
        <v>103.5</v>
      </c>
      <c r="F44" s="39">
        <f t="shared" si="17"/>
        <v>104.5</v>
      </c>
      <c r="G44" s="39">
        <f t="shared" si="17"/>
        <v>105.7</v>
      </c>
      <c r="H44" s="39">
        <f t="shared" si="17"/>
        <v>84.4</v>
      </c>
      <c r="I44" s="39">
        <f t="shared" si="17"/>
        <v>105.4</v>
      </c>
      <c r="J44" s="39">
        <f t="shared" si="17"/>
        <v>103.7</v>
      </c>
      <c r="K44" s="39">
        <f t="shared" si="17"/>
        <v>106.5</v>
      </c>
      <c r="L44" s="39">
        <f t="shared" si="17"/>
        <v>86.8</v>
      </c>
      <c r="M44" s="40">
        <f t="shared" si="17"/>
        <v>0</v>
      </c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1"/>
      <c r="HJ44" s="41"/>
      <c r="HK44" s="41"/>
      <c r="HL44" s="41"/>
      <c r="HM44" s="41"/>
      <c r="HN44" s="41"/>
      <c r="HO44" s="41"/>
      <c r="HP44" s="41"/>
      <c r="HQ44" s="41"/>
      <c r="HR44" s="41"/>
      <c r="HS44" s="41"/>
      <c r="HT44" s="41"/>
      <c r="HU44" s="41"/>
      <c r="HV44" s="41"/>
      <c r="HW44" s="41"/>
      <c r="HX44" s="41"/>
      <c r="HY44" s="41"/>
      <c r="HZ44" s="41"/>
      <c r="IA44" s="41"/>
      <c r="IB44" s="41"/>
      <c r="IC44" s="41"/>
      <c r="ID44" s="41"/>
      <c r="IE44" s="41"/>
      <c r="IF44" s="41"/>
      <c r="IG44" s="41"/>
      <c r="IH44" s="41"/>
      <c r="II44" s="41"/>
      <c r="IJ44" s="41"/>
      <c r="IK44" s="41"/>
      <c r="IL44" s="41"/>
      <c r="IM44" s="41"/>
      <c r="IN44" s="41"/>
      <c r="IO44" s="41"/>
      <c r="IP44" s="41"/>
      <c r="IQ44" s="41"/>
      <c r="IR44" s="41"/>
      <c r="IS44" s="41"/>
      <c r="IT44" s="41"/>
    </row>
    <row r="45" spans="1:254" s="46" customFormat="1" ht="10.5">
      <c r="A45" s="54" t="s">
        <v>18</v>
      </c>
      <c r="B45" s="55">
        <f t="shared" si="17"/>
        <v>106.9</v>
      </c>
      <c r="C45" s="55">
        <f t="shared" si="17"/>
        <v>104.7</v>
      </c>
      <c r="D45" s="55">
        <f t="shared" si="17"/>
        <v>104.2</v>
      </c>
      <c r="E45" s="55">
        <f t="shared" si="17"/>
        <v>104</v>
      </c>
      <c r="F45" s="55">
        <f t="shared" si="17"/>
        <v>104.1</v>
      </c>
      <c r="G45" s="55">
        <f t="shared" si="17"/>
        <v>104.5</v>
      </c>
      <c r="H45" s="55">
        <f t="shared" si="17"/>
        <v>101.2</v>
      </c>
      <c r="I45" s="55">
        <f t="shared" si="17"/>
        <v>101.7</v>
      </c>
      <c r="J45" s="55">
        <f t="shared" si="17"/>
        <v>102</v>
      </c>
      <c r="K45" s="55">
        <f t="shared" si="17"/>
        <v>102.5</v>
      </c>
      <c r="L45" s="55">
        <f t="shared" si="17"/>
        <v>101</v>
      </c>
      <c r="M45" s="56">
        <f t="shared" si="17"/>
        <v>91.1</v>
      </c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  <c r="GQ45" s="45"/>
      <c r="GR45" s="45"/>
      <c r="GS45" s="45"/>
      <c r="GT45" s="45"/>
      <c r="GU45" s="45"/>
      <c r="GV45" s="45"/>
      <c r="GW45" s="45"/>
      <c r="GX45" s="45"/>
      <c r="GY45" s="45"/>
      <c r="GZ45" s="45"/>
      <c r="HA45" s="45"/>
      <c r="HB45" s="45"/>
      <c r="HC45" s="45"/>
      <c r="HD45" s="45"/>
      <c r="HE45" s="45"/>
      <c r="HF45" s="45"/>
      <c r="HG45" s="45"/>
      <c r="HH45" s="45"/>
      <c r="HI45" s="45"/>
      <c r="HJ45" s="45"/>
      <c r="HK45" s="45"/>
      <c r="HL45" s="45"/>
      <c r="HM45" s="45"/>
      <c r="HN45" s="45"/>
      <c r="HO45" s="45"/>
      <c r="HP45" s="45"/>
      <c r="HQ45" s="45"/>
      <c r="HR45" s="45"/>
      <c r="HS45" s="45"/>
      <c r="HT45" s="45"/>
      <c r="HU45" s="45"/>
      <c r="HV45" s="45"/>
      <c r="HW45" s="45"/>
      <c r="HX45" s="45"/>
      <c r="HY45" s="45"/>
      <c r="HZ45" s="45"/>
      <c r="IA45" s="45"/>
      <c r="IB45" s="45"/>
      <c r="IC45" s="45"/>
      <c r="ID45" s="45"/>
      <c r="IE45" s="45"/>
      <c r="IF45" s="45"/>
      <c r="IG45" s="45"/>
      <c r="IH45" s="45"/>
      <c r="II45" s="45"/>
      <c r="IJ45" s="45"/>
      <c r="IK45" s="45"/>
      <c r="IL45" s="45"/>
      <c r="IM45" s="45"/>
      <c r="IN45" s="45"/>
      <c r="IO45" s="45"/>
      <c r="IP45" s="45"/>
      <c r="IQ45" s="45"/>
      <c r="IR45" s="45"/>
      <c r="IS45" s="45"/>
      <c r="IT45" s="45"/>
    </row>
    <row r="46" spans="1:254" ht="12.75">
      <c r="A46" s="62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</row>
    <row r="47" spans="1:254" ht="12.75">
      <c r="A47" s="59" t="s">
        <v>26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1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</row>
    <row r="48" spans="1:254" ht="12.75">
      <c r="A48" s="12" t="s">
        <v>17</v>
      </c>
      <c r="B48" s="13">
        <f>B20-B6</f>
        <v>31614.805049999966</v>
      </c>
      <c r="C48" s="13">
        <f aca="true" t="shared" si="18" ref="C48:M48">C20-C6</f>
        <v>14063.357040000032</v>
      </c>
      <c r="D48" s="13">
        <f t="shared" si="18"/>
        <v>17995.42415999988</v>
      </c>
      <c r="E48" s="13">
        <f t="shared" si="18"/>
        <v>23178.867670000007</v>
      </c>
      <c r="F48" s="13">
        <f t="shared" si="18"/>
        <v>34464.895290000015</v>
      </c>
      <c r="G48" s="13">
        <f t="shared" si="18"/>
        <v>47346.88606999995</v>
      </c>
      <c r="H48" s="13">
        <f t="shared" si="18"/>
        <v>-105378.58346000011</v>
      </c>
      <c r="I48" s="13">
        <f t="shared" si="18"/>
        <v>32970.35118999996</v>
      </c>
      <c r="J48" s="13">
        <f t="shared" si="18"/>
        <v>17039.149270000053</v>
      </c>
      <c r="K48" s="13">
        <f t="shared" si="18"/>
        <v>47944.04495999997</v>
      </c>
      <c r="L48" s="13">
        <f t="shared" si="18"/>
        <v>-113763.46063000005</v>
      </c>
      <c r="M48" s="14">
        <f t="shared" si="18"/>
        <v>-429257.13700000005</v>
      </c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</row>
    <row r="49" spans="1:254" ht="12.75">
      <c r="A49" s="16" t="s">
        <v>18</v>
      </c>
      <c r="B49" s="17">
        <f aca="true" t="shared" si="19" ref="B49:M59">B21-B7</f>
        <v>31614.805049999966</v>
      </c>
      <c r="C49" s="17">
        <f t="shared" si="19"/>
        <v>45678.16209</v>
      </c>
      <c r="D49" s="17">
        <f t="shared" si="19"/>
        <v>63673.586249999935</v>
      </c>
      <c r="E49" s="17">
        <f t="shared" si="19"/>
        <v>86852.45392</v>
      </c>
      <c r="F49" s="17">
        <f t="shared" si="19"/>
        <v>121317.34921000013</v>
      </c>
      <c r="G49" s="17">
        <f t="shared" si="19"/>
        <v>168664.23528000014</v>
      </c>
      <c r="H49" s="17">
        <f t="shared" si="19"/>
        <v>63285.651819999795</v>
      </c>
      <c r="I49" s="17">
        <f t="shared" si="19"/>
        <v>96256.00300999964</v>
      </c>
      <c r="J49" s="17">
        <f t="shared" si="19"/>
        <v>113295.15228000004</v>
      </c>
      <c r="K49" s="17">
        <f t="shared" si="19"/>
        <v>161239.19724000013</v>
      </c>
      <c r="L49" s="17">
        <f t="shared" si="19"/>
        <v>47475.73661000002</v>
      </c>
      <c r="M49" s="18">
        <f t="shared" si="19"/>
        <v>-381781.4003900001</v>
      </c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</row>
    <row r="50" spans="1:254" ht="12.75">
      <c r="A50" s="21" t="s">
        <v>19</v>
      </c>
      <c r="B50" s="22">
        <f t="shared" si="19"/>
        <v>0</v>
      </c>
      <c r="C50" s="22">
        <f t="shared" si="19"/>
        <v>0</v>
      </c>
      <c r="D50" s="22">
        <f t="shared" si="19"/>
        <v>0</v>
      </c>
      <c r="E50" s="22">
        <f t="shared" si="19"/>
        <v>0</v>
      </c>
      <c r="F50" s="22">
        <f t="shared" si="19"/>
        <v>0</v>
      </c>
      <c r="G50" s="22">
        <f t="shared" si="19"/>
        <v>0</v>
      </c>
      <c r="H50" s="22">
        <f t="shared" si="19"/>
        <v>0</v>
      </c>
      <c r="I50" s="22">
        <f t="shared" si="19"/>
        <v>0</v>
      </c>
      <c r="J50" s="22">
        <f t="shared" si="19"/>
        <v>0</v>
      </c>
      <c r="K50" s="22">
        <f t="shared" si="19"/>
        <v>0</v>
      </c>
      <c r="L50" s="22">
        <f t="shared" si="19"/>
        <v>-24686.700020000004</v>
      </c>
      <c r="M50" s="23">
        <f t="shared" si="19"/>
        <v>-74059.2</v>
      </c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</row>
    <row r="51" spans="1:254" ht="12.75">
      <c r="A51" s="16" t="s">
        <v>18</v>
      </c>
      <c r="B51" s="17">
        <f t="shared" si="19"/>
        <v>0</v>
      </c>
      <c r="C51" s="17">
        <f t="shared" si="19"/>
        <v>0</v>
      </c>
      <c r="D51" s="17">
        <f t="shared" si="19"/>
        <v>0</v>
      </c>
      <c r="E51" s="17">
        <f t="shared" si="19"/>
        <v>0</v>
      </c>
      <c r="F51" s="17">
        <f t="shared" si="19"/>
        <v>0</v>
      </c>
      <c r="G51" s="17">
        <f t="shared" si="19"/>
        <v>0</v>
      </c>
      <c r="H51" s="17">
        <f t="shared" si="19"/>
        <v>0</v>
      </c>
      <c r="I51" s="17">
        <f t="shared" si="19"/>
        <v>0</v>
      </c>
      <c r="J51" s="17">
        <f t="shared" si="19"/>
        <v>0</v>
      </c>
      <c r="K51" s="17">
        <f t="shared" si="19"/>
        <v>0</v>
      </c>
      <c r="L51" s="17">
        <f t="shared" si="19"/>
        <v>-24686.70001999999</v>
      </c>
      <c r="M51" s="18">
        <f t="shared" si="19"/>
        <v>-98745.90001999994</v>
      </c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</row>
    <row r="52" spans="1:254" ht="22.5">
      <c r="A52" s="25" t="s">
        <v>20</v>
      </c>
      <c r="B52" s="22">
        <f t="shared" si="19"/>
        <v>0</v>
      </c>
      <c r="C52" s="22">
        <f t="shared" si="19"/>
        <v>0</v>
      </c>
      <c r="D52" s="22">
        <f t="shared" si="19"/>
        <v>0</v>
      </c>
      <c r="E52" s="22">
        <f t="shared" si="19"/>
        <v>0</v>
      </c>
      <c r="F52" s="22">
        <f t="shared" si="19"/>
        <v>0</v>
      </c>
      <c r="G52" s="22">
        <f t="shared" si="19"/>
        <v>0</v>
      </c>
      <c r="H52" s="22">
        <f t="shared" si="19"/>
        <v>0</v>
      </c>
      <c r="I52" s="22">
        <f t="shared" si="19"/>
        <v>0</v>
      </c>
      <c r="J52" s="22">
        <f t="shared" si="19"/>
        <v>0</v>
      </c>
      <c r="K52" s="22">
        <f t="shared" si="19"/>
        <v>0</v>
      </c>
      <c r="L52" s="22">
        <f t="shared" si="19"/>
        <v>0</v>
      </c>
      <c r="M52" s="23">
        <f t="shared" si="19"/>
        <v>-15066.5</v>
      </c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</row>
    <row r="53" spans="1:254" ht="12.75">
      <c r="A53" s="16" t="s">
        <v>18</v>
      </c>
      <c r="B53" s="17">
        <f t="shared" si="19"/>
        <v>0</v>
      </c>
      <c r="C53" s="17">
        <f t="shared" si="19"/>
        <v>0</v>
      </c>
      <c r="D53" s="17">
        <f t="shared" si="19"/>
        <v>0</v>
      </c>
      <c r="E53" s="17">
        <f t="shared" si="19"/>
        <v>0</v>
      </c>
      <c r="F53" s="17">
        <f t="shared" si="19"/>
        <v>0</v>
      </c>
      <c r="G53" s="17">
        <f t="shared" si="19"/>
        <v>0</v>
      </c>
      <c r="H53" s="17">
        <f t="shared" si="19"/>
        <v>0</v>
      </c>
      <c r="I53" s="17">
        <f t="shared" si="19"/>
        <v>0</v>
      </c>
      <c r="J53" s="17">
        <f t="shared" si="19"/>
        <v>0</v>
      </c>
      <c r="K53" s="17">
        <f t="shared" si="19"/>
        <v>0</v>
      </c>
      <c r="L53" s="17">
        <f t="shared" si="19"/>
        <v>0</v>
      </c>
      <c r="M53" s="18">
        <f t="shared" si="19"/>
        <v>-15066.5</v>
      </c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</row>
    <row r="54" spans="1:254" s="8" customFormat="1" ht="11.25">
      <c r="A54" s="38" t="s">
        <v>21</v>
      </c>
      <c r="B54" s="39">
        <f t="shared" si="19"/>
        <v>31614.805049999966</v>
      </c>
      <c r="C54" s="39">
        <f t="shared" si="19"/>
        <v>14063.357040000032</v>
      </c>
      <c r="D54" s="39">
        <f t="shared" si="19"/>
        <v>17995.42415999982</v>
      </c>
      <c r="E54" s="39">
        <f t="shared" si="19"/>
        <v>23178.867670000065</v>
      </c>
      <c r="F54" s="39">
        <f t="shared" si="19"/>
        <v>34464.895290000015</v>
      </c>
      <c r="G54" s="39">
        <f t="shared" si="19"/>
        <v>47346.88607000001</v>
      </c>
      <c r="H54" s="39">
        <f t="shared" si="19"/>
        <v>-105378.58346000017</v>
      </c>
      <c r="I54" s="39">
        <f t="shared" si="19"/>
        <v>32970.35118999996</v>
      </c>
      <c r="J54" s="39">
        <f t="shared" si="19"/>
        <v>17039.149270000053</v>
      </c>
      <c r="K54" s="39">
        <f t="shared" si="19"/>
        <v>47944.04496000003</v>
      </c>
      <c r="L54" s="39">
        <f t="shared" si="19"/>
        <v>-138450.16065000003</v>
      </c>
      <c r="M54" s="40">
        <f t="shared" si="19"/>
        <v>-518382.83700000006</v>
      </c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1"/>
      <c r="HJ54" s="41"/>
      <c r="HK54" s="41"/>
      <c r="HL54" s="41"/>
      <c r="HM54" s="41"/>
      <c r="HN54" s="41"/>
      <c r="HO54" s="41"/>
      <c r="HP54" s="41"/>
      <c r="HQ54" s="41"/>
      <c r="HR54" s="41"/>
      <c r="HS54" s="41"/>
      <c r="HT54" s="41"/>
      <c r="HU54" s="41"/>
      <c r="HV54" s="41"/>
      <c r="HW54" s="41"/>
      <c r="HX54" s="41"/>
      <c r="HY54" s="41"/>
      <c r="HZ54" s="41"/>
      <c r="IA54" s="41"/>
      <c r="IB54" s="41"/>
      <c r="IC54" s="41"/>
      <c r="ID54" s="41"/>
      <c r="IE54" s="41"/>
      <c r="IF54" s="41"/>
      <c r="IG54" s="41"/>
      <c r="IH54" s="41"/>
      <c r="II54" s="41"/>
      <c r="IJ54" s="41"/>
      <c r="IK54" s="41"/>
      <c r="IL54" s="41"/>
      <c r="IM54" s="41"/>
      <c r="IN54" s="41"/>
      <c r="IO54" s="41"/>
      <c r="IP54" s="41"/>
      <c r="IQ54" s="41"/>
      <c r="IR54" s="41"/>
      <c r="IS54" s="41"/>
      <c r="IT54" s="41"/>
    </row>
    <row r="55" spans="1:254" ht="12.75">
      <c r="A55" s="31" t="s">
        <v>18</v>
      </c>
      <c r="B55" s="52">
        <f t="shared" si="19"/>
        <v>31614.805049999966</v>
      </c>
      <c r="C55" s="32">
        <f t="shared" si="19"/>
        <v>45678.16209</v>
      </c>
      <c r="D55" s="32">
        <f t="shared" si="19"/>
        <v>63673.5862499997</v>
      </c>
      <c r="E55" s="32">
        <f t="shared" si="19"/>
        <v>86852.45391999977</v>
      </c>
      <c r="F55" s="32">
        <f t="shared" si="19"/>
        <v>121317.34920999967</v>
      </c>
      <c r="G55" s="32">
        <f t="shared" si="19"/>
        <v>168664.23527999967</v>
      </c>
      <c r="H55" s="32">
        <f t="shared" si="19"/>
        <v>63285.65181999933</v>
      </c>
      <c r="I55" s="32">
        <f t="shared" si="19"/>
        <v>96256.00300999917</v>
      </c>
      <c r="J55" s="32">
        <f t="shared" si="19"/>
        <v>113295.1522799991</v>
      </c>
      <c r="K55" s="32">
        <f t="shared" si="19"/>
        <v>161239.19723999873</v>
      </c>
      <c r="L55" s="32">
        <f t="shared" si="19"/>
        <v>22789.036589998752</v>
      </c>
      <c r="M55" s="33">
        <f t="shared" si="19"/>
        <v>-495593.80041000154</v>
      </c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</row>
    <row r="56" spans="1:254" s="64" customFormat="1" ht="11.25">
      <c r="A56" s="53" t="s">
        <v>22</v>
      </c>
      <c r="B56" s="22">
        <f t="shared" si="19"/>
        <v>0</v>
      </c>
      <c r="C56" s="22">
        <f t="shared" si="19"/>
        <v>0</v>
      </c>
      <c r="D56" s="22">
        <f t="shared" si="19"/>
        <v>-2263.3260000000155</v>
      </c>
      <c r="E56" s="22">
        <f t="shared" si="19"/>
        <v>-3594.6738900000055</v>
      </c>
      <c r="F56" s="22">
        <f t="shared" si="19"/>
        <v>-7444.734950000013</v>
      </c>
      <c r="G56" s="22">
        <f t="shared" si="19"/>
        <v>-4234.795200000051</v>
      </c>
      <c r="H56" s="22">
        <f t="shared" si="19"/>
        <v>2436.536329999988</v>
      </c>
      <c r="I56" s="22">
        <f t="shared" si="19"/>
        <v>-2820.70140000002</v>
      </c>
      <c r="J56" s="22">
        <f t="shared" si="19"/>
        <v>8251.867089999956</v>
      </c>
      <c r="K56" s="22">
        <f t="shared" si="19"/>
        <v>631.3650799999887</v>
      </c>
      <c r="L56" s="22">
        <f t="shared" si="19"/>
        <v>50685.71252999996</v>
      </c>
      <c r="M56" s="23">
        <f t="shared" si="19"/>
        <v>-207868.394</v>
      </c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</row>
    <row r="57" spans="1:254" s="20" customFormat="1" ht="11.25">
      <c r="A57" s="35" t="s">
        <v>18</v>
      </c>
      <c r="B57" s="36">
        <f t="shared" si="19"/>
        <v>0</v>
      </c>
      <c r="C57" s="36">
        <f t="shared" si="19"/>
        <v>0</v>
      </c>
      <c r="D57" s="36">
        <f t="shared" si="19"/>
        <v>-2263.326000000059</v>
      </c>
      <c r="E57" s="36">
        <f t="shared" si="19"/>
        <v>-5857.999890000094</v>
      </c>
      <c r="F57" s="36">
        <f t="shared" si="19"/>
        <v>-13302.734840000048</v>
      </c>
      <c r="G57" s="36">
        <f t="shared" si="19"/>
        <v>-17537.5300400001</v>
      </c>
      <c r="H57" s="36">
        <f t="shared" si="19"/>
        <v>-15100.993710000068</v>
      </c>
      <c r="I57" s="36">
        <f t="shared" si="19"/>
        <v>-17921.69510999997</v>
      </c>
      <c r="J57" s="36">
        <f t="shared" si="19"/>
        <v>-9669.828020000132</v>
      </c>
      <c r="K57" s="36">
        <f t="shared" si="19"/>
        <v>-9038.46294000023</v>
      </c>
      <c r="L57" s="36">
        <f t="shared" si="19"/>
        <v>41647.24958999967</v>
      </c>
      <c r="M57" s="37">
        <f t="shared" si="19"/>
        <v>-166221.14441000018</v>
      </c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</row>
    <row r="58" spans="1:254" s="8" customFormat="1" ht="11.25">
      <c r="A58" s="38" t="s">
        <v>23</v>
      </c>
      <c r="B58" s="39">
        <f t="shared" si="19"/>
        <v>31614.805050000024</v>
      </c>
      <c r="C58" s="39">
        <f t="shared" si="19"/>
        <v>14063.357039999973</v>
      </c>
      <c r="D58" s="39">
        <f t="shared" si="19"/>
        <v>15732.098159999761</v>
      </c>
      <c r="E58" s="39">
        <f t="shared" si="19"/>
        <v>19584.19378000009</v>
      </c>
      <c r="F58" s="39">
        <f t="shared" si="19"/>
        <v>27020.160339999944</v>
      </c>
      <c r="G58" s="39">
        <f t="shared" si="19"/>
        <v>43112.090869999956</v>
      </c>
      <c r="H58" s="39">
        <f t="shared" si="19"/>
        <v>-102942.0471300002</v>
      </c>
      <c r="I58" s="39">
        <f t="shared" si="19"/>
        <v>30149.649789999938</v>
      </c>
      <c r="J58" s="39">
        <f t="shared" si="19"/>
        <v>25291.01636000001</v>
      </c>
      <c r="K58" s="39">
        <f t="shared" si="19"/>
        <v>48575.41003999999</v>
      </c>
      <c r="L58" s="39">
        <f t="shared" si="19"/>
        <v>-87764.44812000007</v>
      </c>
      <c r="M58" s="40">
        <f t="shared" si="19"/>
        <v>-726251.231</v>
      </c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1"/>
      <c r="HJ58" s="41"/>
      <c r="HK58" s="41"/>
      <c r="HL58" s="41"/>
      <c r="HM58" s="41"/>
      <c r="HN58" s="41"/>
      <c r="HO58" s="41"/>
      <c r="HP58" s="41"/>
      <c r="HQ58" s="41"/>
      <c r="HR58" s="41"/>
      <c r="HS58" s="41"/>
      <c r="HT58" s="41"/>
      <c r="HU58" s="41"/>
      <c r="HV58" s="41"/>
      <c r="HW58" s="41"/>
      <c r="HX58" s="41"/>
      <c r="HY58" s="41"/>
      <c r="HZ58" s="41"/>
      <c r="IA58" s="41"/>
      <c r="IB58" s="41"/>
      <c r="IC58" s="41"/>
      <c r="ID58" s="41"/>
      <c r="IE58" s="41"/>
      <c r="IF58" s="41"/>
      <c r="IG58" s="41"/>
      <c r="IH58" s="41"/>
      <c r="II58" s="41"/>
      <c r="IJ58" s="41"/>
      <c r="IK58" s="41"/>
      <c r="IL58" s="41"/>
      <c r="IM58" s="41"/>
      <c r="IN58" s="41"/>
      <c r="IO58" s="41"/>
      <c r="IP58" s="41"/>
      <c r="IQ58" s="41"/>
      <c r="IR58" s="41"/>
      <c r="IS58" s="41"/>
      <c r="IT58" s="41"/>
    </row>
    <row r="59" spans="1:254" s="8" customFormat="1" ht="11.25">
      <c r="A59" s="54" t="s">
        <v>18</v>
      </c>
      <c r="B59" s="55">
        <f t="shared" si="19"/>
        <v>31614.805050000024</v>
      </c>
      <c r="C59" s="55">
        <f t="shared" si="19"/>
        <v>45678.16209</v>
      </c>
      <c r="D59" s="55">
        <f t="shared" si="19"/>
        <v>61410.26024999982</v>
      </c>
      <c r="E59" s="55">
        <f t="shared" si="19"/>
        <v>80994.45402999967</v>
      </c>
      <c r="F59" s="55">
        <f t="shared" si="19"/>
        <v>108014.61436999962</v>
      </c>
      <c r="G59" s="55">
        <f t="shared" si="19"/>
        <v>151126.70523999957</v>
      </c>
      <c r="H59" s="55">
        <f t="shared" si="19"/>
        <v>48184.65810999973</v>
      </c>
      <c r="I59" s="55">
        <f t="shared" si="19"/>
        <v>78334.30789999943</v>
      </c>
      <c r="J59" s="55">
        <f t="shared" si="19"/>
        <v>103625.32425999921</v>
      </c>
      <c r="K59" s="55">
        <f t="shared" si="19"/>
        <v>152200.73429999966</v>
      </c>
      <c r="L59" s="55">
        <f t="shared" si="19"/>
        <v>64436.28617999889</v>
      </c>
      <c r="M59" s="56">
        <f t="shared" si="19"/>
        <v>-661814.9448200008</v>
      </c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  <c r="GQ59" s="45"/>
      <c r="GR59" s="45"/>
      <c r="GS59" s="45"/>
      <c r="GT59" s="45"/>
      <c r="GU59" s="45"/>
      <c r="GV59" s="45"/>
      <c r="GW59" s="45"/>
      <c r="GX59" s="45"/>
      <c r="GY59" s="45"/>
      <c r="GZ59" s="45"/>
      <c r="HA59" s="45"/>
      <c r="HB59" s="45"/>
      <c r="HC59" s="45"/>
      <c r="HD59" s="45"/>
      <c r="HE59" s="45"/>
      <c r="HF59" s="45"/>
      <c r="HG59" s="45"/>
      <c r="HH59" s="45"/>
      <c r="HI59" s="45"/>
      <c r="HJ59" s="45"/>
      <c r="HK59" s="45"/>
      <c r="HL59" s="45"/>
      <c r="HM59" s="45"/>
      <c r="HN59" s="45"/>
      <c r="HO59" s="45"/>
      <c r="HP59" s="45"/>
      <c r="HQ59" s="45"/>
      <c r="HR59" s="45"/>
      <c r="HS59" s="45"/>
      <c r="HT59" s="45"/>
      <c r="HU59" s="45"/>
      <c r="HV59" s="45"/>
      <c r="HW59" s="45"/>
      <c r="HX59" s="45"/>
      <c r="HY59" s="45"/>
      <c r="HZ59" s="45"/>
      <c r="IA59" s="45"/>
      <c r="IB59" s="45"/>
      <c r="IC59" s="45"/>
      <c r="ID59" s="45"/>
      <c r="IE59" s="45"/>
      <c r="IF59" s="45"/>
      <c r="IG59" s="45"/>
      <c r="IH59" s="45"/>
      <c r="II59" s="45"/>
      <c r="IJ59" s="45"/>
      <c r="IK59" s="45"/>
      <c r="IL59" s="45"/>
      <c r="IM59" s="45"/>
      <c r="IN59" s="45"/>
      <c r="IO59" s="45"/>
      <c r="IP59" s="45"/>
      <c r="IQ59" s="45"/>
      <c r="IR59" s="45"/>
      <c r="IS59" s="45"/>
      <c r="IT59" s="45"/>
    </row>
  </sheetData>
  <mergeCells count="2">
    <mergeCell ref="A1:M1"/>
    <mergeCell ref="A2:M2"/>
  </mergeCells>
  <hyperlinks>
    <hyperlink ref="A3" location="меню!A1" display="меню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2021-11-22T09:04:41Z</dcterms:created>
  <dcterms:modified xsi:type="dcterms:W3CDTF">2021-11-22T09:05:54Z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